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NJA\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764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E285" i="9" s="1"/>
  <c r="B285" i="9" s="1"/>
  <c r="G285" i="9"/>
  <c r="F285" i="9"/>
  <c r="H284" i="9"/>
  <c r="E284" i="9" s="1"/>
  <c r="B284" i="9" s="1"/>
  <c r="G284" i="9"/>
  <c r="F284" i="9"/>
  <c r="H283" i="9"/>
  <c r="G283" i="9"/>
  <c r="F283" i="9"/>
  <c r="F282" i="9"/>
  <c r="H281" i="9"/>
  <c r="G281" i="9"/>
  <c r="F281" i="9"/>
  <c r="E281" i="9"/>
  <c r="B281" i="9" s="1"/>
  <c r="H280" i="9"/>
  <c r="E280" i="9" s="1"/>
  <c r="B280" i="9" s="1"/>
  <c r="G280" i="9"/>
  <c r="F280" i="9"/>
  <c r="H279" i="9"/>
  <c r="G279" i="9"/>
  <c r="F279" i="9"/>
  <c r="E279" i="9"/>
  <c r="B279" i="9" s="1"/>
  <c r="F278" i="9"/>
  <c r="F277" i="9"/>
  <c r="F276" i="9"/>
  <c r="F275" i="9" s="1"/>
  <c r="L274" i="9"/>
  <c r="H274" i="9"/>
  <c r="F274" i="9"/>
  <c r="I273" i="9"/>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B227" i="9"/>
  <c r="M226" i="9"/>
  <c r="L226" i="9"/>
  <c r="F226" i="9" s="1"/>
  <c r="E226" i="9"/>
  <c r="H225" i="9"/>
  <c r="E225" i="9" s="1"/>
  <c r="B225" i="9" s="1"/>
  <c r="G225" i="9"/>
  <c r="F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E219" i="9"/>
  <c r="M218" i="9"/>
  <c r="L218" i="9"/>
  <c r="E218" i="9"/>
  <c r="M217" i="9"/>
  <c r="L217" i="9"/>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G46" i="9"/>
  <c r="F46" i="9"/>
  <c r="H45" i="9"/>
  <c r="G45" i="9"/>
  <c r="F45" i="9"/>
  <c r="E45" i="9"/>
  <c r="B45" i="9" s="1"/>
  <c r="H44" i="9"/>
  <c r="E44" i="9" s="1"/>
  <c r="B44" i="9" s="1"/>
  <c r="G44" i="9"/>
  <c r="F44" i="9"/>
  <c r="H43" i="9"/>
  <c r="E43" i="9" s="1"/>
  <c r="B43" i="9" s="1"/>
  <c r="G43" i="9"/>
  <c r="F43" i="9"/>
  <c r="H42" i="9"/>
  <c r="G42" i="9"/>
  <c r="F42" i="9"/>
  <c r="H41" i="9"/>
  <c r="G41" i="9"/>
  <c r="F41" i="9"/>
  <c r="E41" i="9"/>
  <c r="B41" i="9" s="1"/>
  <c r="H40" i="9"/>
  <c r="G40" i="9"/>
  <c r="F40" i="9"/>
  <c r="H39" i="9"/>
  <c r="E39" i="9" s="1"/>
  <c r="B39" i="9" s="1"/>
  <c r="G39" i="9"/>
  <c r="F39" i="9"/>
  <c r="H38" i="9"/>
  <c r="E38" i="9" s="1"/>
  <c r="B38" i="9" s="1"/>
  <c r="G38" i="9"/>
  <c r="F38" i="9"/>
  <c r="H37" i="9"/>
  <c r="E37" i="9" s="1"/>
  <c r="B37" i="9" s="1"/>
  <c r="G37" i="9"/>
  <c r="F37" i="9"/>
  <c r="H36" i="9"/>
  <c r="E36" i="9" s="1"/>
  <c r="B36" i="9" s="1"/>
  <c r="G36" i="9"/>
  <c r="F36" i="9"/>
  <c r="H35" i="9"/>
  <c r="G35" i="9"/>
  <c r="F35" i="9"/>
  <c r="E35" i="9"/>
  <c r="B35" i="9" s="1"/>
  <c r="H34" i="9"/>
  <c r="E34" i="9" s="1"/>
  <c r="B34" i="9" s="1"/>
  <c r="G34" i="9"/>
  <c r="F34" i="9"/>
  <c r="H33" i="9"/>
  <c r="G33" i="9"/>
  <c r="F33" i="9"/>
  <c r="H32" i="9"/>
  <c r="E32" i="9" s="1"/>
  <c r="B32" i="9" s="1"/>
  <c r="G32" i="9"/>
  <c r="F32" i="9"/>
  <c r="H31" i="9"/>
  <c r="G31" i="9"/>
  <c r="F31" i="9"/>
  <c r="E31" i="9"/>
  <c r="B31" i="9" s="1"/>
  <c r="H30" i="9"/>
  <c r="E30" i="9" s="1"/>
  <c r="B30" i="9" s="1"/>
  <c r="G30" i="9"/>
  <c r="F30" i="9"/>
  <c r="H29" i="9"/>
  <c r="G29" i="9"/>
  <c r="F29" i="9"/>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G22" i="9"/>
  <c r="F22" i="9"/>
  <c r="H21" i="9"/>
  <c r="G21" i="9"/>
  <c r="F21" i="9"/>
  <c r="E21" i="9"/>
  <c r="B21" i="9" s="1"/>
  <c r="F20" i="9"/>
  <c r="F4" i="9"/>
  <c r="O3" i="9"/>
  <c r="G274" i="9" s="1"/>
  <c r="E274" i="9" s="1"/>
  <c r="I3" i="9"/>
  <c r="H3" i="9"/>
  <c r="G3" i="9"/>
  <c r="D101" i="8"/>
  <c r="I36" i="3" s="1"/>
  <c r="D95" i="8"/>
  <c r="D90" i="8"/>
  <c r="D85" i="8"/>
  <c r="D80" i="8"/>
  <c r="D75" i="8"/>
  <c r="D70" i="8"/>
  <c r="D65" i="8"/>
  <c r="D60" i="8"/>
  <c r="D55" i="8"/>
  <c r="D50" i="8"/>
  <c r="D44" i="8"/>
  <c r="D36" i="8"/>
  <c r="D26" i="8"/>
  <c r="D24" i="8" s="1"/>
  <c r="C1499" i="1" s="1"/>
  <c r="H1499" i="1" s="1"/>
  <c r="D18" i="8"/>
  <c r="D8" i="8"/>
  <c r="D6" i="8" s="1"/>
  <c r="C1481" i="1" s="1"/>
  <c r="H1481" i="1" s="1"/>
  <c r="E44" i="7"/>
  <c r="D44" i="7"/>
  <c r="E39" i="7"/>
  <c r="D39" i="7"/>
  <c r="E38" i="7"/>
  <c r="D38" i="7"/>
  <c r="E30" i="7"/>
  <c r="D30" i="7"/>
  <c r="E23" i="7"/>
  <c r="D23" i="7"/>
  <c r="E22" i="7"/>
  <c r="D22"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3" i="1" s="1"/>
  <c r="D418" i="4"/>
  <c r="E417" i="4"/>
  <c r="D412" i="1" s="1"/>
  <c r="D417" i="4"/>
  <c r="E416" i="4"/>
  <c r="E643" i="4" s="1"/>
  <c r="D637" i="1"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D36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E163" i="4"/>
  <c r="D159" i="1" s="1"/>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08" i="1" s="1"/>
  <c r="D112" i="4"/>
  <c r="F111" i="4"/>
  <c r="F110" i="4"/>
  <c r="F109" i="4"/>
  <c r="F108" i="4"/>
  <c r="E107" i="4"/>
  <c r="E106" i="4" s="1"/>
  <c r="D102" i="1"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580" i="1"/>
  <c r="C1580" i="1"/>
  <c r="G1580" i="1" s="1"/>
  <c r="G1579" i="1"/>
  <c r="C1579" i="1"/>
  <c r="H1579" i="1" s="1"/>
  <c r="C1578" i="1"/>
  <c r="G1578" i="1" s="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C1567" i="1"/>
  <c r="H1567" i="1" s="1"/>
  <c r="C1566" i="1"/>
  <c r="G1566" i="1" s="1"/>
  <c r="C1565" i="1"/>
  <c r="H1565" i="1" s="1"/>
  <c r="C1564" i="1"/>
  <c r="G1564" i="1" s="1"/>
  <c r="G1563" i="1"/>
  <c r="C1563" i="1"/>
  <c r="H1563" i="1" s="1"/>
  <c r="C1562" i="1"/>
  <c r="G1562" i="1" s="1"/>
  <c r="C1561" i="1"/>
  <c r="H1561" i="1" s="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C1537" i="1"/>
  <c r="H1537" i="1" s="1"/>
  <c r="C1536" i="1"/>
  <c r="G1536" i="1" s="1"/>
  <c r="C1535" i="1"/>
  <c r="H1535" i="1" s="1"/>
  <c r="H1534" i="1"/>
  <c r="C1534" i="1"/>
  <c r="G1534" i="1" s="1"/>
  <c r="G1533" i="1"/>
  <c r="C1533" i="1"/>
  <c r="H1533" i="1" s="1"/>
  <c r="C1532" i="1"/>
  <c r="G1532" i="1" s="1"/>
  <c r="C1531" i="1"/>
  <c r="H1531" i="1" s="1"/>
  <c r="C1530" i="1"/>
  <c r="G1530" i="1" s="1"/>
  <c r="G1529" i="1"/>
  <c r="C1529" i="1"/>
  <c r="H1529" i="1" s="1"/>
  <c r="H1528" i="1"/>
  <c r="C1528" i="1"/>
  <c r="G1528" i="1" s="1"/>
  <c r="G1527" i="1"/>
  <c r="C1527" i="1"/>
  <c r="H1527" i="1" s="1"/>
  <c r="H1526" i="1"/>
  <c r="C1526" i="1"/>
  <c r="G1526" i="1" s="1"/>
  <c r="G1523" i="1"/>
  <c r="C1523" i="1"/>
  <c r="H1523" i="1" s="1"/>
  <c r="H1522" i="1"/>
  <c r="C1522" i="1"/>
  <c r="G1522" i="1" s="1"/>
  <c r="C1521" i="1"/>
  <c r="H1521" i="1" s="1"/>
  <c r="C1520" i="1"/>
  <c r="G1520" i="1" s="1"/>
  <c r="C1519" i="1"/>
  <c r="H1519" i="1" s="1"/>
  <c r="C1516" i="1"/>
  <c r="G1515" i="1"/>
  <c r="C1515" i="1"/>
  <c r="H1515" i="1" s="1"/>
  <c r="C1514" i="1"/>
  <c r="G1513" i="1"/>
  <c r="C1513" i="1"/>
  <c r="H1513" i="1" s="1"/>
  <c r="C1512" i="1"/>
  <c r="G1511" i="1"/>
  <c r="C1511" i="1"/>
  <c r="H1511" i="1" s="1"/>
  <c r="C1510" i="1"/>
  <c r="G1509" i="1"/>
  <c r="C1509" i="1"/>
  <c r="H1509" i="1" s="1"/>
  <c r="C1508" i="1"/>
  <c r="G1507" i="1"/>
  <c r="C1507" i="1"/>
  <c r="H1507" i="1" s="1"/>
  <c r="C1506" i="1"/>
  <c r="G1505" i="1"/>
  <c r="C1505" i="1"/>
  <c r="H1505" i="1" s="1"/>
  <c r="C1504" i="1"/>
  <c r="C1503" i="1"/>
  <c r="H1503" i="1" s="1"/>
  <c r="C1502" i="1"/>
  <c r="C1500" i="1"/>
  <c r="C1498" i="1"/>
  <c r="G1497" i="1"/>
  <c r="C1497" i="1"/>
  <c r="H1497" i="1" s="1"/>
  <c r="C1496" i="1"/>
  <c r="G1495" i="1"/>
  <c r="C1495" i="1"/>
  <c r="H1495" i="1" s="1"/>
  <c r="C1494" i="1"/>
  <c r="G1493" i="1"/>
  <c r="C1493" i="1"/>
  <c r="H1493" i="1" s="1"/>
  <c r="C1492" i="1"/>
  <c r="C1491" i="1"/>
  <c r="H1491" i="1" s="1"/>
  <c r="C1490" i="1"/>
  <c r="G1489" i="1"/>
  <c r="C1489" i="1"/>
  <c r="H1489" i="1" s="1"/>
  <c r="C1488" i="1"/>
  <c r="G1487" i="1"/>
  <c r="C1487" i="1"/>
  <c r="H1487" i="1" s="1"/>
  <c r="C1486" i="1"/>
  <c r="C1485" i="1"/>
  <c r="H1485" i="1" s="1"/>
  <c r="C1484" i="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J1443" i="1"/>
  <c r="D1443" i="1"/>
  <c r="H1443" i="1" s="1"/>
  <c r="C1443" i="1"/>
  <c r="D1442" i="1"/>
  <c r="H1442" i="1" s="1"/>
  <c r="C1442" i="1"/>
  <c r="J1441" i="1"/>
  <c r="D1441" i="1"/>
  <c r="H1441" i="1" s="1"/>
  <c r="C1441" i="1"/>
  <c r="D1440" i="1"/>
  <c r="H1440" i="1" s="1"/>
  <c r="C1440" i="1"/>
  <c r="J1439" i="1"/>
  <c r="D1439" i="1"/>
  <c r="H1439" i="1" s="1"/>
  <c r="C1439" i="1"/>
  <c r="H1438" i="1"/>
  <c r="D1438" i="1"/>
  <c r="C1438" i="1"/>
  <c r="G1438" i="1" s="1"/>
  <c r="D1437" i="1"/>
  <c r="H1437" i="1" s="1"/>
  <c r="C1437" i="1"/>
  <c r="H1436"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C1396" i="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D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D1182" i="1"/>
  <c r="H1182" i="1" s="1"/>
  <c r="C1182" i="1"/>
  <c r="H1181" i="1"/>
  <c r="D1181" i="1"/>
  <c r="C1181" i="1"/>
  <c r="G1181" i="1" s="1"/>
  <c r="D1180" i="1"/>
  <c r="H1180" i="1" s="1"/>
  <c r="C1180" i="1"/>
  <c r="H1179" i="1"/>
  <c r="D1179" i="1"/>
  <c r="C1179" i="1"/>
  <c r="G1179" i="1" s="1"/>
  <c r="D1178" i="1"/>
  <c r="H1178" i="1" s="1"/>
  <c r="C1178" i="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H645" i="1" s="1"/>
  <c r="D644" i="1"/>
  <c r="C644" i="1"/>
  <c r="H644" i="1" s="1"/>
  <c r="D643" i="1"/>
  <c r="C643" i="1"/>
  <c r="H643" i="1" s="1"/>
  <c r="D642" i="1"/>
  <c r="C642" i="1"/>
  <c r="H642" i="1" s="1"/>
  <c r="D641" i="1"/>
  <c r="C641" i="1"/>
  <c r="H641" i="1" s="1"/>
  <c r="D632" i="1"/>
  <c r="C632" i="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C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3" i="1"/>
  <c r="D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C294" i="1"/>
  <c r="D292" i="1"/>
  <c r="C292" i="1"/>
  <c r="H292" i="1" s="1"/>
  <c r="D291" i="1"/>
  <c r="C291" i="1"/>
  <c r="H291" i="1" s="1"/>
  <c r="D290" i="1"/>
  <c r="C290" i="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D190" i="1"/>
  <c r="C190" i="1"/>
  <c r="D189" i="1"/>
  <c r="C189" i="1"/>
  <c r="D188" i="1"/>
  <c r="C188" i="1"/>
  <c r="D187" i="1"/>
  <c r="C187" i="1"/>
  <c r="D186" i="1"/>
  <c r="C186" i="1"/>
  <c r="D185" i="1"/>
  <c r="C185" i="1"/>
  <c r="H185" i="1" s="1"/>
  <c r="D184" i="1"/>
  <c r="D183" i="1"/>
  <c r="C183" i="1"/>
  <c r="H183" i="1" s="1"/>
  <c r="D182" i="1"/>
  <c r="C182" i="1"/>
  <c r="D181" i="1"/>
  <c r="C181" i="1"/>
  <c r="D180" i="1"/>
  <c r="C180" i="1"/>
  <c r="D179" i="1"/>
  <c r="C179" i="1"/>
  <c r="D178" i="1"/>
  <c r="C178" i="1"/>
  <c r="H178" i="1" s="1"/>
  <c r="D177" i="1"/>
  <c r="C177" i="1"/>
  <c r="D176" i="1"/>
  <c r="C176" i="1"/>
  <c r="D175" i="1"/>
  <c r="C175" i="1"/>
  <c r="D174" i="1"/>
  <c r="C174" i="1"/>
  <c r="D173" i="1"/>
  <c r="D172" i="1"/>
  <c r="C172" i="1"/>
  <c r="D171" i="1"/>
  <c r="C171" i="1"/>
  <c r="H171" i="1" s="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H156" i="1" s="1"/>
  <c r="D155" i="1"/>
  <c r="C155" i="1"/>
  <c r="D154" i="1"/>
  <c r="C154" i="1"/>
  <c r="D153" i="1"/>
  <c r="C153" i="1"/>
  <c r="D152" i="1"/>
  <c r="C152" i="1"/>
  <c r="H152" i="1" s="1"/>
  <c r="D151" i="1"/>
  <c r="C151" i="1"/>
  <c r="H151" i="1" s="1"/>
  <c r="D150" i="1"/>
  <c r="C150" i="1"/>
  <c r="D149" i="1"/>
  <c r="D146" i="1"/>
  <c r="C146" i="1"/>
  <c r="H146" i="1" s="1"/>
  <c r="D145" i="1"/>
  <c r="C145" i="1"/>
  <c r="H145" i="1" s="1"/>
  <c r="D144" i="1"/>
  <c r="C144" i="1"/>
  <c r="H144" i="1" s="1"/>
  <c r="D143" i="1"/>
  <c r="C143" i="1"/>
  <c r="H143" i="1" s="1"/>
  <c r="D142" i="1"/>
  <c r="C142" i="1"/>
  <c r="H142" i="1" s="1"/>
  <c r="D141" i="1"/>
  <c r="C141" i="1"/>
  <c r="H141" i="1" s="1"/>
  <c r="D140" i="1"/>
  <c r="C140" i="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D131" i="1"/>
  <c r="H131" i="1" s="1"/>
  <c r="C131" i="1"/>
  <c r="D130" i="1"/>
  <c r="D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D122" i="1"/>
  <c r="H122" i="1" s="1"/>
  <c r="C122" i="1"/>
  <c r="G122" i="1" s="1"/>
  <c r="D121" i="1"/>
  <c r="H121" i="1" s="1"/>
  <c r="C121" i="1"/>
  <c r="D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C113" i="1"/>
  <c r="G113" i="1" s="1"/>
  <c r="D112" i="1"/>
  <c r="H112" i="1" s="1"/>
  <c r="C112" i="1"/>
  <c r="G112" i="1" s="1"/>
  <c r="D111" i="1"/>
  <c r="H111" i="1" s="1"/>
  <c r="C111" i="1"/>
  <c r="G111" i="1" s="1"/>
  <c r="D110" i="1"/>
  <c r="H110" i="1" s="1"/>
  <c r="C110" i="1"/>
  <c r="G110" i="1" s="1"/>
  <c r="D109" i="1"/>
  <c r="H109" i="1" s="1"/>
  <c r="C109" i="1"/>
  <c r="G109" i="1" s="1"/>
  <c r="C108" i="1"/>
  <c r="D107" i="1"/>
  <c r="H107" i="1" s="1"/>
  <c r="C107" i="1"/>
  <c r="G107" i="1" s="1"/>
  <c r="D106" i="1"/>
  <c r="H106" i="1" s="1"/>
  <c r="C106" i="1"/>
  <c r="G106" i="1" s="1"/>
  <c r="D105" i="1"/>
  <c r="H105" i="1" s="1"/>
  <c r="C105" i="1"/>
  <c r="G105" i="1" s="1"/>
  <c r="D104" i="1"/>
  <c r="H104" i="1" s="1"/>
  <c r="C104" i="1"/>
  <c r="G104" i="1" s="1"/>
  <c r="D103" i="1"/>
  <c r="H103" i="1" s="1"/>
  <c r="C103" i="1"/>
  <c r="G103" i="1" s="1"/>
  <c r="C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D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C71" i="1"/>
  <c r="G71" i="1" s="1"/>
  <c r="D70" i="1"/>
  <c r="C70" i="1"/>
  <c r="G70" i="1" s="1"/>
  <c r="D69" i="1"/>
  <c r="H69" i="1" s="1"/>
  <c r="C69" i="1"/>
  <c r="G69" i="1" s="1"/>
  <c r="D68" i="1"/>
  <c r="H68" i="1" s="1"/>
  <c r="C68" i="1"/>
  <c r="G68" i="1" s="1"/>
  <c r="D67" i="1"/>
  <c r="H67" i="1" s="1"/>
  <c r="C67" i="1"/>
  <c r="G67" i="1" s="1"/>
  <c r="D66" i="1"/>
  <c r="H66" i="1" s="1"/>
  <c r="C66" i="1"/>
  <c r="G66" i="1" s="1"/>
  <c r="D65" i="1"/>
  <c r="C65" i="1"/>
  <c r="D64" i="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H1578" i="1" l="1"/>
  <c r="C1501" i="1"/>
  <c r="H1501" i="1" s="1"/>
  <c r="C1483" i="1"/>
  <c r="H1483" i="1" s="1"/>
  <c r="C1576" i="1"/>
  <c r="G1576" i="1" s="1"/>
  <c r="G1577" i="1"/>
  <c r="B274" i="9"/>
  <c r="E22" i="9"/>
  <c r="B22" i="9" s="1"/>
  <c r="H649" i="1"/>
  <c r="H647" i="1"/>
  <c r="H632" i="1"/>
  <c r="G1567" i="1"/>
  <c r="G1565" i="1"/>
  <c r="H1566" i="1"/>
  <c r="H1564" i="1"/>
  <c r="H1562" i="1"/>
  <c r="H1560" i="1"/>
  <c r="G1561" i="1"/>
  <c r="G1537" i="1"/>
  <c r="G1535" i="1"/>
  <c r="H1536" i="1"/>
  <c r="H1532" i="1"/>
  <c r="D49" i="8"/>
  <c r="C1524" i="1" s="1"/>
  <c r="G1524" i="1" s="1"/>
  <c r="H1530" i="1"/>
  <c r="G1531" i="1"/>
  <c r="C1525" i="1"/>
  <c r="G1521" i="1"/>
  <c r="G1519" i="1"/>
  <c r="H1520" i="1"/>
  <c r="G1503" i="1"/>
  <c r="G1501" i="1"/>
  <c r="G1499" i="1"/>
  <c r="G1491" i="1"/>
  <c r="G1485" i="1"/>
  <c r="G1483" i="1"/>
  <c r="G1481" i="1"/>
  <c r="E26" i="9"/>
  <c r="B26" i="9" s="1"/>
  <c r="F214" i="9"/>
  <c r="E283" i="9"/>
  <c r="B283" i="9" s="1"/>
  <c r="F219" i="9"/>
  <c r="B219" i="9" s="1"/>
  <c r="F218" i="9"/>
  <c r="E40" i="9"/>
  <c r="B40" i="9" s="1"/>
  <c r="F217" i="9"/>
  <c r="B217" i="9" s="1"/>
  <c r="F216" i="9"/>
  <c r="B216" i="9" s="1"/>
  <c r="E33" i="9"/>
  <c r="B33" i="9" s="1"/>
  <c r="E29" i="9"/>
  <c r="B29" i="9" s="1"/>
  <c r="F652" i="4"/>
  <c r="E273" i="9"/>
  <c r="B273" i="9" s="1"/>
  <c r="F363" i="4"/>
  <c r="D311" i="4"/>
  <c r="C307" i="1"/>
  <c r="H307" i="1" s="1"/>
  <c r="H413" i="1"/>
  <c r="H290" i="1"/>
  <c r="F418" i="4"/>
  <c r="F643" i="4"/>
  <c r="H288" i="1"/>
  <c r="D644" i="4"/>
  <c r="C411" i="1"/>
  <c r="H411" i="1" s="1"/>
  <c r="C412" i="1"/>
  <c r="H412" i="1" s="1"/>
  <c r="C637" i="1"/>
  <c r="H637" i="1" s="1"/>
  <c r="H209" i="1"/>
  <c r="H206" i="1"/>
  <c r="H207" i="1"/>
  <c r="F196" i="4"/>
  <c r="E196" i="4"/>
  <c r="D192" i="1" s="1"/>
  <c r="H192" i="1" s="1"/>
  <c r="F210" i="4"/>
  <c r="H191" i="1"/>
  <c r="H190" i="1"/>
  <c r="H189" i="1"/>
  <c r="H188" i="1"/>
  <c r="H187" i="1"/>
  <c r="H186" i="1"/>
  <c r="C184" i="1"/>
  <c r="H184" i="1" s="1"/>
  <c r="E46" i="9"/>
  <c r="B46" i="9" s="1"/>
  <c r="H182" i="1"/>
  <c r="H181" i="1"/>
  <c r="H180" i="1"/>
  <c r="H179" i="1"/>
  <c r="E42" i="9"/>
  <c r="B42" i="9" s="1"/>
  <c r="H177" i="1"/>
  <c r="H176" i="1"/>
  <c r="H175" i="1"/>
  <c r="H174" i="1"/>
  <c r="C173" i="1"/>
  <c r="H173" i="1" s="1"/>
  <c r="D163" i="4"/>
  <c r="C159" i="1" s="1"/>
  <c r="G159" i="1" s="1"/>
  <c r="H172" i="1"/>
  <c r="H170" i="1"/>
  <c r="H169" i="1"/>
  <c r="H168" i="1"/>
  <c r="H167" i="1"/>
  <c r="H165" i="1"/>
  <c r="H166" i="1"/>
  <c r="F169" i="4"/>
  <c r="H164" i="1"/>
  <c r="H163" i="1"/>
  <c r="H162" i="1"/>
  <c r="H159" i="1"/>
  <c r="H160" i="1"/>
  <c r="H161" i="1"/>
  <c r="H158" i="1"/>
  <c r="H155" i="1"/>
  <c r="H157" i="1"/>
  <c r="E152" i="4"/>
  <c r="F159" i="4"/>
  <c r="H154" i="1"/>
  <c r="H153" i="1"/>
  <c r="C149" i="1"/>
  <c r="H149" i="1"/>
  <c r="H150" i="1"/>
  <c r="D152" i="4"/>
  <c r="C148" i="1" s="1"/>
  <c r="G132" i="1"/>
  <c r="G131" i="1"/>
  <c r="C129" i="1"/>
  <c r="G129" i="1" s="1"/>
  <c r="C130" i="1"/>
  <c r="G130" i="1" s="1"/>
  <c r="G121" i="1"/>
  <c r="G123" i="1"/>
  <c r="E6" i="4"/>
  <c r="D2" i="1" s="1"/>
  <c r="F125" i="4"/>
  <c r="C120" i="1"/>
  <c r="G120" i="1" s="1"/>
  <c r="G102" i="1"/>
  <c r="G108" i="1"/>
  <c r="F112" i="4"/>
  <c r="H102" i="1"/>
  <c r="H108" i="1"/>
  <c r="H113" i="1"/>
  <c r="H79" i="1"/>
  <c r="C79" i="1"/>
  <c r="G79" i="1" s="1"/>
  <c r="D82" i="4"/>
  <c r="H70" i="1"/>
  <c r="H71" i="1"/>
  <c r="D50" i="4"/>
  <c r="G65" i="1"/>
  <c r="H64" i="1"/>
  <c r="H65" i="1"/>
  <c r="G141" i="1"/>
  <c r="G143" i="1"/>
  <c r="G145" i="1"/>
  <c r="G149" i="1"/>
  <c r="G151" i="1"/>
  <c r="G153" i="1"/>
  <c r="G155" i="1"/>
  <c r="G157" i="1"/>
  <c r="G161" i="1"/>
  <c r="G163" i="1"/>
  <c r="G165" i="1"/>
  <c r="G167" i="1"/>
  <c r="G169" i="1"/>
  <c r="G171"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58" i="1"/>
  <c r="G360" i="1"/>
  <c r="G362" i="1"/>
  <c r="G364" i="1"/>
  <c r="G366" i="1"/>
  <c r="G368" i="1"/>
  <c r="H140"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8" i="1"/>
  <c r="H1169" i="1"/>
  <c r="H1170" i="1"/>
  <c r="H1171" i="1"/>
  <c r="H1172" i="1"/>
  <c r="H1173" i="1"/>
  <c r="H1174" i="1"/>
  <c r="H1175" i="1"/>
  <c r="H1176" i="1"/>
  <c r="G1178" i="1"/>
  <c r="G1180" i="1"/>
  <c r="G1182"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J1440" i="1"/>
  <c r="J1442" i="1"/>
  <c r="J1444" i="1"/>
  <c r="J1447" i="1"/>
  <c r="H1447" i="1"/>
  <c r="G1447" i="1"/>
  <c r="I1447" i="1" s="1"/>
  <c r="J1449" i="1"/>
  <c r="H1449" i="1"/>
  <c r="G1449" i="1"/>
  <c r="J1451" i="1"/>
  <c r="H1451" i="1"/>
  <c r="G1451" i="1"/>
  <c r="I1451" i="1" s="1"/>
  <c r="G1453" i="1"/>
  <c r="J1456" i="1"/>
  <c r="H1456" i="1"/>
  <c r="G1456" i="1"/>
  <c r="I1456" i="1" s="1"/>
  <c r="J1458" i="1"/>
  <c r="H1458" i="1"/>
  <c r="G1458" i="1"/>
  <c r="J1460" i="1"/>
  <c r="H1460" i="1"/>
  <c r="G1460" i="1"/>
  <c r="I1460" i="1" s="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H1177" i="1"/>
  <c r="J1446" i="1"/>
  <c r="H1446" i="1"/>
  <c r="G1446" i="1"/>
  <c r="J1448" i="1"/>
  <c r="H1448" i="1"/>
  <c r="G1448" i="1"/>
  <c r="I1448" i="1" s="1"/>
  <c r="J1450" i="1"/>
  <c r="H1450" i="1"/>
  <c r="G1450" i="1"/>
  <c r="J1452" i="1"/>
  <c r="H1452" i="1"/>
  <c r="G1452" i="1"/>
  <c r="I1452" i="1" s="1"/>
  <c r="J1455" i="1"/>
  <c r="H1455" i="1"/>
  <c r="G1455" i="1"/>
  <c r="J1457" i="1"/>
  <c r="H1457" i="1"/>
  <c r="G1457" i="1"/>
  <c r="I1457" i="1" s="1"/>
  <c r="J1459" i="1"/>
  <c r="H1459" i="1"/>
  <c r="G1459" i="1"/>
  <c r="G1461" i="1"/>
  <c r="G1470"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G1396" i="1"/>
  <c r="H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I16" i="3"/>
  <c r="F7" i="4"/>
  <c r="F8" i="4"/>
  <c r="F134" i="4"/>
  <c r="F140" i="4"/>
  <c r="F164" i="4"/>
  <c r="F216" i="4"/>
  <c r="F264" i="4"/>
  <c r="D298" i="4"/>
  <c r="F331" i="4"/>
  <c r="D350" i="4"/>
  <c r="F383" i="4"/>
  <c r="E644" i="4"/>
  <c r="D638" i="1" s="1"/>
  <c r="F516" i="4"/>
  <c r="H289" i="9"/>
  <c r="E176" i="5"/>
  <c r="E237" i="5"/>
  <c r="G1445" i="1"/>
  <c r="F299" i="4"/>
  <c r="E299" i="4"/>
  <c r="F345" i="4"/>
  <c r="F351" i="4"/>
  <c r="E351" i="4"/>
  <c r="F397" i="4"/>
  <c r="F417" i="4"/>
  <c r="D421" i="4"/>
  <c r="F422" i="4"/>
  <c r="D459" i="4"/>
  <c r="F460" i="4"/>
  <c r="E484" i="4"/>
  <c r="D478" i="1" s="1"/>
  <c r="H478" i="1" s="1"/>
  <c r="D529" i="4"/>
  <c r="F530" i="4"/>
  <c r="D567" i="4"/>
  <c r="F568" i="4"/>
  <c r="D593" i="4"/>
  <c r="F594" i="4"/>
  <c r="D625" i="4"/>
  <c r="F626" i="4"/>
  <c r="F416" i="4"/>
  <c r="E142" i="9"/>
  <c r="B142" i="9" s="1"/>
  <c r="F603" i="4"/>
  <c r="D7" i="5"/>
  <c r="D69" i="5"/>
  <c r="D87" i="5"/>
  <c r="E146" i="5"/>
  <c r="D1124" i="1" s="1"/>
  <c r="G1124" i="1" s="1"/>
  <c r="E287" i="9"/>
  <c r="B287" i="9" s="1"/>
  <c r="F149" i="5"/>
  <c r="D190" i="5"/>
  <c r="D176" i="5" s="1"/>
  <c r="D206" i="5"/>
  <c r="D238" i="5"/>
  <c r="D258" i="5"/>
  <c r="D5" i="6"/>
  <c r="D35" i="6"/>
  <c r="D89" i="6"/>
  <c r="F88" i="5"/>
  <c r="E289" i="9"/>
  <c r="B289" i="9" s="1"/>
  <c r="F177" i="5"/>
  <c r="E141" i="6"/>
  <c r="F115" i="6"/>
  <c r="D42" i="8"/>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278" i="9"/>
  <c r="E278" i="9" s="1"/>
  <c r="B278"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G297" i="9"/>
  <c r="E297" i="9" s="1"/>
  <c r="B214" i="9"/>
  <c r="B218" i="9"/>
  <c r="B220" i="9"/>
  <c r="B222" i="9"/>
  <c r="B224" i="9"/>
  <c r="B226" i="9"/>
  <c r="B229" i="9"/>
  <c r="B231" i="9"/>
  <c r="B233" i="9"/>
  <c r="B235" i="9"/>
  <c r="B237" i="9"/>
  <c r="B239" i="9"/>
  <c r="B241" i="9"/>
  <c r="B243" i="9"/>
  <c r="B245" i="9"/>
  <c r="B247" i="9"/>
  <c r="B249" i="9"/>
  <c r="B251" i="9"/>
  <c r="B253" i="9"/>
  <c r="B255" i="9"/>
  <c r="B257" i="9"/>
  <c r="B259" i="9"/>
  <c r="B261" i="9"/>
  <c r="B263" i="9"/>
  <c r="B265" i="9"/>
  <c r="B267" i="9"/>
  <c r="B269" i="9"/>
  <c r="B271" i="9"/>
  <c r="H1576" i="1" l="1"/>
  <c r="H1524" i="1"/>
  <c r="D43" i="8"/>
  <c r="G294" i="9" s="1"/>
  <c r="E294" i="9" s="1"/>
  <c r="B294" i="9" s="1"/>
  <c r="H1525" i="1"/>
  <c r="G1525" i="1"/>
  <c r="F311" i="4"/>
  <c r="C306" i="1"/>
  <c r="G637" i="1"/>
  <c r="F644" i="4"/>
  <c r="C638" i="1"/>
  <c r="H638" i="1" s="1"/>
  <c r="G173" i="1"/>
  <c r="F163" i="4"/>
  <c r="G20" i="9"/>
  <c r="E151" i="4"/>
  <c r="D148" i="1"/>
  <c r="G148" i="1" s="1"/>
  <c r="D151" i="4"/>
  <c r="D289" i="4" s="1"/>
  <c r="F152" i="4"/>
  <c r="H20" i="9"/>
  <c r="H130" i="1"/>
  <c r="H129" i="1"/>
  <c r="H120" i="1"/>
  <c r="F82" i="4"/>
  <c r="C78" i="1"/>
  <c r="D6" i="4"/>
  <c r="F6" i="4" s="1"/>
  <c r="F50" i="4"/>
  <c r="C46" i="1"/>
  <c r="F176" i="5"/>
  <c r="H22" i="3"/>
  <c r="C1153" i="1"/>
  <c r="B297" i="9"/>
  <c r="E296" i="9"/>
  <c r="I10" i="3" s="1"/>
  <c r="I28" i="3"/>
  <c r="D1435" i="1"/>
  <c r="F89" i="6"/>
  <c r="C1383" i="1"/>
  <c r="D237" i="5"/>
  <c r="D175" i="5" s="1"/>
  <c r="F238" i="5"/>
  <c r="C1215" i="1"/>
  <c r="F459" i="4"/>
  <c r="C453" i="1"/>
  <c r="E298" i="4"/>
  <c r="D294" i="1"/>
  <c r="I23" i="3"/>
  <c r="D1214" i="1"/>
  <c r="B191" i="9"/>
  <c r="E165" i="9"/>
  <c r="B165" i="9" s="1"/>
  <c r="F212" i="9"/>
  <c r="B212" i="9" s="1"/>
  <c r="I34" i="3"/>
  <c r="C1517" i="1"/>
  <c r="F35" i="6"/>
  <c r="H25" i="3"/>
  <c r="C1329" i="1"/>
  <c r="F258" i="5"/>
  <c r="C1235" i="1"/>
  <c r="G292" i="9"/>
  <c r="E292" i="9" s="1"/>
  <c r="B292" i="9" s="1"/>
  <c r="F206" i="5"/>
  <c r="C1183" i="1"/>
  <c r="F87" i="5"/>
  <c r="C1065" i="1"/>
  <c r="F7" i="5"/>
  <c r="H20" i="3"/>
  <c r="C985" i="1"/>
  <c r="F625" i="4"/>
  <c r="C619" i="1"/>
  <c r="F593" i="4"/>
  <c r="C587" i="1"/>
  <c r="F567" i="4"/>
  <c r="C561" i="1"/>
  <c r="F529" i="4"/>
  <c r="D528" i="4"/>
  <c r="C523" i="1"/>
  <c r="E350" i="4"/>
  <c r="F350" i="4" s="1"/>
  <c r="D346" i="1"/>
  <c r="E175" i="5"/>
  <c r="D1152" i="1" s="1"/>
  <c r="I22" i="3"/>
  <c r="D1153" i="1"/>
  <c r="E68" i="5"/>
  <c r="D408" i="4"/>
  <c r="C345" i="1"/>
  <c r="F298" i="4"/>
  <c r="D407" i="4"/>
  <c r="C293" i="1"/>
  <c r="D412" i="4"/>
  <c r="I1474" i="1"/>
  <c r="I1472" i="1"/>
  <c r="I1467" i="1"/>
  <c r="I1465" i="1"/>
  <c r="I1463" i="1"/>
  <c r="I1479" i="1"/>
  <c r="I1459" i="1"/>
  <c r="I1455" i="1"/>
  <c r="I1450" i="1"/>
  <c r="I1446" i="1"/>
  <c r="I1476" i="1"/>
  <c r="I1458" i="1"/>
  <c r="I1449" i="1"/>
  <c r="H1124" i="1"/>
  <c r="G638" i="1"/>
  <c r="G299" i="9"/>
  <c r="E299" i="9" s="1"/>
  <c r="D141" i="6"/>
  <c r="F5" i="6"/>
  <c r="H24" i="3"/>
  <c r="C1299" i="1"/>
  <c r="G291" i="9"/>
  <c r="E291" i="9" s="1"/>
  <c r="B291" i="9" s="1"/>
  <c r="F190" i="5"/>
  <c r="C1167" i="1"/>
  <c r="D68" i="5"/>
  <c r="F69" i="5"/>
  <c r="C1047" i="1"/>
  <c r="F421" i="4"/>
  <c r="D420" i="4"/>
  <c r="C415" i="1"/>
  <c r="E420" i="4"/>
  <c r="G478" i="1"/>
  <c r="G295" i="9" l="1"/>
  <c r="E295" i="9" s="1"/>
  <c r="B295" i="9" s="1"/>
  <c r="K1432" i="9"/>
  <c r="E20" i="9"/>
  <c r="E19" i="9" s="1"/>
  <c r="C1518" i="1"/>
  <c r="H11" i="3" s="1"/>
  <c r="I35" i="3"/>
  <c r="H306" i="1"/>
  <c r="G306" i="1"/>
  <c r="H17" i="3"/>
  <c r="C147" i="1"/>
  <c r="D147" i="1"/>
  <c r="E289" i="4"/>
  <c r="I17" i="3"/>
  <c r="F151" i="4"/>
  <c r="H148" i="1"/>
  <c r="H16" i="3"/>
  <c r="D290" i="4"/>
  <c r="C286" i="1" s="1"/>
  <c r="C2" i="1"/>
  <c r="G2" i="1" s="1"/>
  <c r="G78" i="1"/>
  <c r="H78" i="1"/>
  <c r="G46" i="1"/>
  <c r="H46" i="1"/>
  <c r="F175" i="5"/>
  <c r="C1152" i="1"/>
  <c r="B299" i="9"/>
  <c r="E298" i="9"/>
  <c r="H2" i="1"/>
  <c r="D639" i="4"/>
  <c r="C407" i="1"/>
  <c r="G147" i="1"/>
  <c r="H415" i="1"/>
  <c r="G415" i="1"/>
  <c r="G1167" i="1"/>
  <c r="H1167" i="1"/>
  <c r="F141" i="6"/>
  <c r="C1435" i="1"/>
  <c r="H28" i="3"/>
  <c r="B20" i="9"/>
  <c r="C402" i="1"/>
  <c r="C403" i="1"/>
  <c r="E408" i="4"/>
  <c r="D403" i="1" s="1"/>
  <c r="D345" i="1"/>
  <c r="H345" i="1" s="1"/>
  <c r="F528" i="4"/>
  <c r="D636" i="4"/>
  <c r="C522" i="1"/>
  <c r="H561" i="1"/>
  <c r="G561" i="1"/>
  <c r="H587" i="1"/>
  <c r="G587" i="1"/>
  <c r="H619" i="1"/>
  <c r="G619" i="1"/>
  <c r="G985" i="1"/>
  <c r="H985" i="1"/>
  <c r="G1065" i="1"/>
  <c r="H1065" i="1"/>
  <c r="G1183" i="1"/>
  <c r="H1183" i="1"/>
  <c r="H1517" i="1"/>
  <c r="G1517" i="1"/>
  <c r="E407" i="4"/>
  <c r="D402" i="1" s="1"/>
  <c r="D293" i="1"/>
  <c r="H293" i="1" s="1"/>
  <c r="E412" i="4"/>
  <c r="F412" i="4" s="1"/>
  <c r="G1383" i="1"/>
  <c r="H1383" i="1"/>
  <c r="E635" i="4"/>
  <c r="D629" i="1" s="1"/>
  <c r="D414" i="1"/>
  <c r="E636" i="4"/>
  <c r="D630" i="1" s="1"/>
  <c r="D291" i="4"/>
  <c r="F289" i="4"/>
  <c r="D413" i="4"/>
  <c r="C285" i="1"/>
  <c r="D635" i="4"/>
  <c r="F420" i="4"/>
  <c r="C414" i="1"/>
  <c r="G1047" i="1"/>
  <c r="H1047" i="1"/>
  <c r="F68" i="5"/>
  <c r="H21" i="3"/>
  <c r="C1046" i="1"/>
  <c r="H9" i="3"/>
  <c r="G1299" i="1"/>
  <c r="H1299" i="1"/>
  <c r="G293" i="1"/>
  <c r="I21" i="3"/>
  <c r="D1046" i="1"/>
  <c r="E6" i="5"/>
  <c r="G346" i="1"/>
  <c r="H346" i="1"/>
  <c r="H523" i="1"/>
  <c r="G523" i="1"/>
  <c r="D6" i="5"/>
  <c r="G1235" i="1"/>
  <c r="H1235" i="1"/>
  <c r="G1329" i="1"/>
  <c r="H1329" i="1"/>
  <c r="G294" i="1"/>
  <c r="H294" i="1"/>
  <c r="H453" i="1"/>
  <c r="G453" i="1"/>
  <c r="G1215" i="1"/>
  <c r="H1215" i="1"/>
  <c r="F237" i="5"/>
  <c r="H23" i="3"/>
  <c r="C1214" i="1"/>
  <c r="G1153" i="1"/>
  <c r="H1153" i="1"/>
  <c r="E293" i="9" l="1"/>
  <c r="I11" i="3" s="1"/>
  <c r="G1518" i="1"/>
  <c r="H1518" i="1"/>
  <c r="F408" i="4"/>
  <c r="F407" i="4"/>
  <c r="H147" i="1"/>
  <c r="E413" i="4"/>
  <c r="E414" i="4" s="1"/>
  <c r="D409" i="1" s="1"/>
  <c r="D285" i="1"/>
  <c r="G285" i="1" s="1"/>
  <c r="E291" i="4"/>
  <c r="D287" i="1" s="1"/>
  <c r="E290" i="4"/>
  <c r="G282" i="9"/>
  <c r="E282" i="9" s="1"/>
  <c r="B282" i="9" s="1"/>
  <c r="G276" i="9"/>
  <c r="F6" i="5"/>
  <c r="C984" i="1"/>
  <c r="N3" i="9"/>
  <c r="F636" i="4"/>
  <c r="C630" i="1"/>
  <c r="H403" i="1"/>
  <c r="G403" i="1"/>
  <c r="G345" i="1"/>
  <c r="H402" i="1"/>
  <c r="G402" i="1"/>
  <c r="G1214" i="1"/>
  <c r="H1214" i="1"/>
  <c r="H276" i="9"/>
  <c r="D984" i="1"/>
  <c r="G1046" i="1"/>
  <c r="H1046" i="1"/>
  <c r="H285" i="1"/>
  <c r="E639" i="4"/>
  <c r="D407" i="1"/>
  <c r="G407" i="1" s="1"/>
  <c r="H522" i="1"/>
  <c r="G522" i="1"/>
  <c r="F639" i="4"/>
  <c r="C633" i="1"/>
  <c r="G1152" i="1"/>
  <c r="H1152" i="1"/>
  <c r="K3" i="9"/>
  <c r="I9" i="3"/>
  <c r="H414" i="1"/>
  <c r="G414" i="1"/>
  <c r="F635" i="4"/>
  <c r="C629" i="1"/>
  <c r="D640" i="4"/>
  <c r="D415" i="4"/>
  <c r="F413" i="4"/>
  <c r="C408" i="1"/>
  <c r="F291" i="4"/>
  <c r="C287" i="1"/>
  <c r="G1435" i="1"/>
  <c r="H1435" i="1"/>
  <c r="H407" i="1"/>
  <c r="D414" i="4"/>
  <c r="E415" i="4" l="1"/>
  <c r="D410" i="1" s="1"/>
  <c r="D286" i="1"/>
  <c r="F290" i="4"/>
  <c r="D408" i="1"/>
  <c r="H408" i="1" s="1"/>
  <c r="E640" i="4"/>
  <c r="F414" i="4"/>
  <c r="C409" i="1"/>
  <c r="D642" i="4"/>
  <c r="F640" i="4"/>
  <c r="C634" i="1"/>
  <c r="H287" i="1"/>
  <c r="G287" i="1"/>
  <c r="F415" i="4"/>
  <c r="C410" i="1"/>
  <c r="H629" i="1"/>
  <c r="G629" i="1"/>
  <c r="G633" i="1"/>
  <c r="D641" i="4"/>
  <c r="E641" i="4"/>
  <c r="D633" i="1"/>
  <c r="H633" i="1" s="1"/>
  <c r="H630" i="1"/>
  <c r="G630" i="1"/>
  <c r="H8" i="3"/>
  <c r="G984" i="1"/>
  <c r="H984" i="1"/>
  <c r="E276" i="9"/>
  <c r="G408" i="1" l="1"/>
  <c r="D634" i="1"/>
  <c r="G634" i="1" s="1"/>
  <c r="E642" i="4"/>
  <c r="G286" i="1"/>
  <c r="H286" i="1"/>
  <c r="H409" i="1"/>
  <c r="G409" i="1"/>
  <c r="M3" i="9"/>
  <c r="E645" i="4"/>
  <c r="D635" i="1"/>
  <c r="H410" i="1"/>
  <c r="G410" i="1"/>
  <c r="E275" i="9"/>
  <c r="I8" i="3" s="1"/>
  <c r="B276" i="9"/>
  <c r="D645" i="4"/>
  <c r="F641" i="4"/>
  <c r="C635" i="1"/>
  <c r="H634" i="1"/>
  <c r="F642" i="4"/>
  <c r="D646" i="4"/>
  <c r="C636" i="1"/>
  <c r="D636" i="1" l="1"/>
  <c r="E646" i="4"/>
  <c r="F646" i="4"/>
  <c r="H19" i="3"/>
  <c r="C640" i="1"/>
  <c r="H636" i="1"/>
  <c r="G636" i="1"/>
  <c r="H635" i="1"/>
  <c r="G635" i="1"/>
  <c r="F645" i="4"/>
  <c r="H18" i="3"/>
  <c r="C639" i="1"/>
  <c r="I18" i="3"/>
  <c r="D639" i="1"/>
  <c r="I19" i="3" l="1"/>
  <c r="D640" i="1"/>
  <c r="H7" i="3" s="1"/>
  <c r="J3" i="9" s="1"/>
  <c r="H639" i="1"/>
  <c r="G639" i="1"/>
  <c r="G640" i="1" l="1"/>
  <c r="I7" i="3"/>
  <c r="H640" i="1"/>
  <c r="L272" i="9"/>
  <c r="M272" i="9"/>
  <c r="H18" i="9"/>
  <c r="G18" i="9"/>
  <c r="J11" i="9"/>
  <c r="K12" i="9"/>
  <c r="H15" i="9"/>
  <c r="G17" i="9"/>
  <c r="K5" i="9"/>
  <c r="I7" i="9"/>
  <c r="J8" i="9"/>
  <c r="K9" i="9"/>
  <c r="I11" i="9"/>
  <c r="J12" i="9"/>
  <c r="K13" i="9"/>
  <c r="L15" i="9"/>
  <c r="M16" i="9"/>
  <c r="J17" i="9"/>
  <c r="J5" i="9"/>
  <c r="K6" i="9"/>
  <c r="I8" i="9"/>
  <c r="J9" i="9"/>
  <c r="K10" i="9"/>
  <c r="I12" i="9"/>
  <c r="E12" i="9" s="1"/>
  <c r="B12" i="9" s="1"/>
  <c r="J13" i="9"/>
  <c r="M15" i="9"/>
  <c r="L16" i="9"/>
  <c r="F16" i="9" s="1"/>
  <c r="I17" i="9"/>
  <c r="I5" i="9"/>
  <c r="E5" i="9" s="1"/>
  <c r="J6" i="9"/>
  <c r="K7" i="9"/>
  <c r="I9" i="9"/>
  <c r="E9" i="9" s="1"/>
  <c r="B9" i="9" s="1"/>
  <c r="J10" i="9"/>
  <c r="E10" i="9" s="1"/>
  <c r="B10" i="9" s="1"/>
  <c r="K11" i="9"/>
  <c r="I13" i="9"/>
  <c r="E13" i="9" s="1"/>
  <c r="B13" i="9" s="1"/>
  <c r="G15" i="9"/>
  <c r="H16" i="9"/>
  <c r="H17" i="9"/>
  <c r="I6" i="9"/>
  <c r="J7" i="9"/>
  <c r="K8" i="9"/>
  <c r="G16" i="9"/>
  <c r="E16" i="9" l="1"/>
  <c r="B16" i="9" s="1"/>
  <c r="E15" i="9"/>
  <c r="E18" i="9"/>
  <c r="B18" i="9" s="1"/>
  <c r="E6" i="9"/>
  <c r="B6" i="9" s="1"/>
  <c r="F272" i="9"/>
  <c r="B272" i="9" s="1"/>
  <c r="F15" i="9"/>
  <c r="F14" i="9" s="1"/>
  <c r="E7" i="9"/>
  <c r="B7" i="9" s="1"/>
  <c r="E17" i="9"/>
  <c r="B17" i="9" s="1"/>
  <c r="B5" i="9"/>
  <c r="E8" i="9"/>
  <c r="B8" i="9" s="1"/>
  <c r="E11" i="9"/>
  <c r="B11" i="9" s="1"/>
  <c r="F19" i="9" l="1"/>
  <c r="F3" i="9" s="1"/>
  <c r="E14" i="9"/>
  <c r="E4" i="9"/>
  <c r="B1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<sst xmlns="http://schemas.openxmlformats.org/spreadsheetml/2006/main" count="4311" uniqueCount="3391">
  <si>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</si>
  <si>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</si>
  <si>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</si>
  <si>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</si>
  <si>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</si>
  <si>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</si>
  <si>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</si>
  <si>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</si>
  <si>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</si>
  <si>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</si>
  <si>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</si>
  <si>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</si>
  <si>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</si>
  <si>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</si>
  <si>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</si>
  <si>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</si>
  <si>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</si>
  <si>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</si>
  <si>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</si>
  <si>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</si>
  <si>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</si>
  <si>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</si>
  <si>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</si>
  <si>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</si>
  <si>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</si>
  <si>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</si>
  <si>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</si>
  <si>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</si>
  <si>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</si>
  <si>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</si>
  <si>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</si>
  <si>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PRIRODOSLOVNA  ŠKOLA KARLOVAC</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</si>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</sst>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2866065</v>
      </c>
      <c r="D2" s="6">
        <f>'PR-RAS'!E6</f>
        <v>3291986.5300000003</v>
      </c>
      <c r="E2" s="6">
        <v>0</v>
      </c>
      <c r="F2" s="6">
        <v>0</v>
      </c>
      <c r="G2" s="7">
        <f t="shared" ref="G2:G264" si="0">(B2/1000)*(C2*1+D2*2)</f>
        <v>9450.0380600000008</v>
      </c>
      <c r="H2" s="7">
        <f t="shared" ref="H2:H264" si="1">ABS(C2-ROUND(C2,0))+ABS(D2-ROUND(D2,0))</f>
        <v>0.46999999973922968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2413898</v>
      </c>
      <c r="D46" s="1">
        <f>'PR-RAS'!E50</f>
        <v>2509029</v>
      </c>
      <c r="E46" s="1">
        <v>0</v>
      </c>
      <c r="F46" s="1">
        <v>0</v>
      </c>
      <c r="G46" s="2">
        <f t="shared" si="0"/>
        <v>334438.01999999996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2411189</v>
      </c>
      <c r="D64" s="1">
        <f>'PR-RAS'!E68</f>
        <v>2499732.4300000002</v>
      </c>
      <c r="E64" s="1">
        <v>0</v>
      </c>
      <c r="F64" s="1">
        <v>0</v>
      </c>
      <c r="G64" s="2">
        <f t="shared" si="0"/>
        <v>466871.19318</v>
      </c>
      <c r="H64" s="2">
        <f t="shared" si="1"/>
        <v>0.43000000016763806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2411189</v>
      </c>
      <c r="D65" s="1">
        <f>'PR-RAS'!E69</f>
        <v>2499732.4300000002</v>
      </c>
      <c r="E65" s="1">
        <v>0</v>
      </c>
      <c r="F65" s="1">
        <v>0</v>
      </c>
      <c r="G65" s="2">
        <f t="shared" si="0"/>
        <v>474281.84704000002</v>
      </c>
      <c r="H65" s="2">
        <f t="shared" si="1"/>
        <v>0.43000000016763806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2709</v>
      </c>
      <c r="D70" s="1">
        <f>'PR-RAS'!E74</f>
        <v>9296.57</v>
      </c>
      <c r="E70" s="1">
        <v>0</v>
      </c>
      <c r="F70" s="1">
        <v>0</v>
      </c>
      <c r="G70" s="2">
        <f t="shared" si="0"/>
        <v>1469.8476600000001</v>
      </c>
      <c r="H70" s="2">
        <f t="shared" si="1"/>
        <v>0.43000000000029104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2709</v>
      </c>
      <c r="D71" s="1">
        <f>'PR-RAS'!E75</f>
        <v>9296.57</v>
      </c>
      <c r="E71" s="1">
        <v>0</v>
      </c>
      <c r="F71" s="1">
        <v>0</v>
      </c>
      <c r="G71" s="2">
        <f t="shared" si="0"/>
        <v>1491.1498000000001</v>
      </c>
      <c r="H71" s="2">
        <f t="shared" si="1"/>
        <v>0.43000000000029104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0.43</v>
      </c>
      <c r="E78" s="1">
        <v>0</v>
      </c>
      <c r="F78" s="1">
        <v>0</v>
      </c>
      <c r="G78" s="2">
        <f t="shared" si="0"/>
        <v>0.14321999999999999</v>
      </c>
      <c r="H78" s="2">
        <f t="shared" si="1"/>
        <v>0.43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0.43</v>
      </c>
      <c r="E79" s="1">
        <v>0</v>
      </c>
      <c r="F79" s="1">
        <v>0</v>
      </c>
      <c r="G79" s="2">
        <f t="shared" si="0"/>
        <v>0.14507999999999999</v>
      </c>
      <c r="H79" s="2">
        <f t="shared" si="1"/>
        <v>0.43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0.43</v>
      </c>
      <c r="E81" s="1">
        <v>0</v>
      </c>
      <c r="F81" s="1">
        <v>0</v>
      </c>
      <c r="G81" s="2">
        <f t="shared" si="0"/>
        <v>0.14879999999999999</v>
      </c>
      <c r="H81" s="2">
        <f t="shared" si="1"/>
        <v>0.43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7425</v>
      </c>
      <c r="D102" s="1">
        <f>'PR-RAS'!E106</f>
        <v>538</v>
      </c>
      <c r="E102" s="1">
        <v>0</v>
      </c>
      <c r="F102" s="1">
        <v>0</v>
      </c>
      <c r="G102" s="2">
        <f t="shared" si="0"/>
        <v>858.601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7425</v>
      </c>
      <c r="D108" s="1">
        <f>'PR-RAS'!E112</f>
        <v>538</v>
      </c>
      <c r="E108" s="1">
        <v>0</v>
      </c>
      <c r="F108" s="1">
        <v>0</v>
      </c>
      <c r="G108" s="2">
        <f t="shared" si="0"/>
        <v>909.60699999999997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7425</v>
      </c>
      <c r="D113" s="1">
        <f>'PR-RAS'!E117</f>
        <v>538</v>
      </c>
      <c r="E113" s="1">
        <v>0</v>
      </c>
      <c r="F113" s="1">
        <v>0</v>
      </c>
      <c r="G113" s="2">
        <f t="shared" si="0"/>
        <v>952.11199999999997</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23050</v>
      </c>
      <c r="D120" s="1">
        <f>'PR-RAS'!E124</f>
        <v>42248.33</v>
      </c>
      <c r="E120" s="1">
        <v>0</v>
      </c>
      <c r="F120" s="1">
        <v>0</v>
      </c>
      <c r="G120" s="2">
        <f t="shared" si="0"/>
        <v>12798.052540000001</v>
      </c>
      <c r="H120" s="2">
        <f t="shared" si="1"/>
        <v>0.33000000000174623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23050</v>
      </c>
      <c r="D121" s="1">
        <f>'PR-RAS'!E125</f>
        <v>42248.33</v>
      </c>
      <c r="E121" s="1">
        <v>0</v>
      </c>
      <c r="F121" s="1">
        <v>0</v>
      </c>
      <c r="G121" s="2">
        <f t="shared" si="0"/>
        <v>12905.599200000001</v>
      </c>
      <c r="H121" s="2">
        <f t="shared" si="1"/>
        <v>0.33000000000174623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23050</v>
      </c>
      <c r="D123" s="1">
        <f>'PR-RAS'!E127</f>
        <v>42248.33</v>
      </c>
      <c r="E123" s="1">
        <v>0</v>
      </c>
      <c r="F123" s="1">
        <v>0</v>
      </c>
      <c r="G123" s="2">
        <f t="shared" si="0"/>
        <v>13120.692520000001</v>
      </c>
      <c r="H123" s="2">
        <f t="shared" si="1"/>
        <v>0.33000000000174623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421691</v>
      </c>
      <c r="D129" s="1">
        <f>'PR-RAS'!E133</f>
        <v>740170.77</v>
      </c>
      <c r="E129" s="1">
        <v>0</v>
      </c>
      <c r="F129" s="1">
        <v>0</v>
      </c>
      <c r="G129" s="2">
        <f t="shared" si="0"/>
        <v>243460.16512000002</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421691</v>
      </c>
      <c r="D130" s="1">
        <f>'PR-RAS'!E134</f>
        <v>740170.77</v>
      </c>
      <c r="E130" s="1">
        <v>0</v>
      </c>
      <c r="F130" s="1">
        <v>0</v>
      </c>
      <c r="G130" s="2">
        <f t="shared" si="0"/>
        <v>245362.19766000001</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421691</v>
      </c>
      <c r="D131" s="1">
        <f>'PR-RAS'!E135</f>
        <v>457232.31</v>
      </c>
      <c r="E131" s="1">
        <v>0</v>
      </c>
      <c r="F131" s="1">
        <v>0</v>
      </c>
      <c r="G131" s="2">
        <f t="shared" si="0"/>
        <v>173700.23060000001</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282938.46000000002</v>
      </c>
      <c r="E132" s="1">
        <v>0</v>
      </c>
      <c r="F132" s="1">
        <v>0</v>
      </c>
      <c r="G132" s="2">
        <f t="shared" si="0"/>
        <v>74129.876520000005</v>
      </c>
      <c r="H132" s="2">
        <f t="shared" si="1"/>
        <v>0.46000000002095476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2808904</v>
      </c>
      <c r="D147" s="1">
        <f>'PR-RAS'!E151</f>
        <v>3029822.6799999997</v>
      </c>
      <c r="E147" s="1">
        <v>0</v>
      </c>
      <c r="F147" s="1">
        <v>0</v>
      </c>
      <c r="G147" s="2">
        <f t="shared" si="0"/>
        <v>1294808.2065599998</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2535956</v>
      </c>
      <c r="D148" s="1">
        <f>'PR-RAS'!E152</f>
        <v>2615375.5599999996</v>
      </c>
      <c r="E148" s="1">
        <v>0</v>
      </c>
      <c r="F148" s="1">
        <v>0</v>
      </c>
      <c r="G148" s="2">
        <f t="shared" si="0"/>
        <v>1141705.9466399997</v>
      </c>
      <c r="H148" s="2">
        <f t="shared" si="1"/>
        <v>0.44000000040978193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2119849</v>
      </c>
      <c r="D149" s="1">
        <f>'PR-RAS'!E153</f>
        <v>2178076.9899999998</v>
      </c>
      <c r="E149" s="1">
        <v>0</v>
      </c>
      <c r="F149" s="1">
        <v>0</v>
      </c>
      <c r="G149" s="2">
        <f t="shared" si="0"/>
        <v>958448.44103999983</v>
      </c>
      <c r="H149" s="2">
        <f t="shared" si="1"/>
        <v>1.0000000242143869E-2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2117113</v>
      </c>
      <c r="D150" s="1">
        <f>'PR-RAS'!E154</f>
        <v>2171080.42</v>
      </c>
      <c r="E150" s="1">
        <v>0</v>
      </c>
      <c r="F150" s="1">
        <v>0</v>
      </c>
      <c r="G150" s="2">
        <f t="shared" si="0"/>
        <v>962431.80215999996</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2736</v>
      </c>
      <c r="D153" s="1">
        <f>'PR-RAS'!E157</f>
        <v>6996.57</v>
      </c>
      <c r="E153" s="1">
        <v>0</v>
      </c>
      <c r="F153" s="1">
        <v>0</v>
      </c>
      <c r="G153" s="2">
        <f t="shared" si="0"/>
        <v>2542.8292799999999</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66294</v>
      </c>
      <c r="D154" s="1">
        <f>'PR-RAS'!E158</f>
        <v>77837.759999999995</v>
      </c>
      <c r="E154" s="1">
        <v>0</v>
      </c>
      <c r="F154" s="1">
        <v>0</v>
      </c>
      <c r="G154" s="2">
        <f t="shared" si="0"/>
        <v>33961.336559999996</v>
      </c>
      <c r="H154" s="2">
        <f t="shared" si="1"/>
        <v>0.24000000000523869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349813</v>
      </c>
      <c r="D155" s="1">
        <f>'PR-RAS'!E159</f>
        <v>359460.81</v>
      </c>
      <c r="E155" s="1">
        <v>0</v>
      </c>
      <c r="F155" s="1">
        <v>0</v>
      </c>
      <c r="G155" s="2">
        <f t="shared" si="0"/>
        <v>164585.13148000001</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349721</v>
      </c>
      <c r="D157" s="1">
        <f>'PR-RAS'!E161</f>
        <v>359271.48</v>
      </c>
      <c r="E157" s="1">
        <v>0</v>
      </c>
      <c r="F157" s="1">
        <v>0</v>
      </c>
      <c r="G157" s="2">
        <f t="shared" si="0"/>
        <v>166649.17775999999</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92</v>
      </c>
      <c r="D158" s="1">
        <f>'PR-RAS'!E162</f>
        <v>189.33</v>
      </c>
      <c r="E158" s="1">
        <v>0</v>
      </c>
      <c r="F158" s="1">
        <v>0</v>
      </c>
      <c r="G158" s="2">
        <f t="shared" si="0"/>
        <v>73.893619999999999</v>
      </c>
      <c r="H158" s="2">
        <f t="shared" si="1"/>
        <v>0.33000000000001251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269933</v>
      </c>
      <c r="D159" s="1">
        <f>'PR-RAS'!E163</f>
        <v>408849.53</v>
      </c>
      <c r="E159" s="1">
        <v>0</v>
      </c>
      <c r="F159" s="1">
        <v>0</v>
      </c>
      <c r="G159" s="2">
        <f t="shared" si="0"/>
        <v>171845.86548000001</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75501</v>
      </c>
      <c r="D160" s="1">
        <f>'PR-RAS'!E164</f>
        <v>143100.1</v>
      </c>
      <c r="E160" s="1">
        <v>0</v>
      </c>
      <c r="F160" s="1">
        <v>0</v>
      </c>
      <c r="G160" s="2">
        <f t="shared" si="0"/>
        <v>57510.4908</v>
      </c>
      <c r="H160" s="2">
        <f t="shared" si="1"/>
        <v>0.10000000000582077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1074</v>
      </c>
      <c r="D161" s="1">
        <f>'PR-RAS'!E165</f>
        <v>8542.7000000000007</v>
      </c>
      <c r="E161" s="1">
        <v>0</v>
      </c>
      <c r="F161" s="1">
        <v>0</v>
      </c>
      <c r="G161" s="2">
        <f t="shared" si="0"/>
        <v>2905.5040000000004</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73823</v>
      </c>
      <c r="D162" s="1">
        <f>'PR-RAS'!E166</f>
        <v>131455.4</v>
      </c>
      <c r="E162" s="1">
        <v>0</v>
      </c>
      <c r="F162" s="1">
        <v>0</v>
      </c>
      <c r="G162" s="2">
        <f t="shared" si="0"/>
        <v>54214.141799999998</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450</v>
      </c>
      <c r="D163" s="1">
        <f>'PR-RAS'!E167</f>
        <v>400</v>
      </c>
      <c r="E163" s="1">
        <v>0</v>
      </c>
      <c r="F163" s="1">
        <v>0</v>
      </c>
      <c r="G163" s="2">
        <f t="shared" si="0"/>
        <v>202.5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154</v>
      </c>
      <c r="D164" s="1">
        <f>'PR-RAS'!E168</f>
        <v>2702</v>
      </c>
      <c r="E164" s="1">
        <v>0</v>
      </c>
      <c r="F164" s="1">
        <v>0</v>
      </c>
      <c r="G164" s="2">
        <f t="shared" si="0"/>
        <v>905.95400000000006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97184</v>
      </c>
      <c r="D165" s="1">
        <f>'PR-RAS'!E169</f>
        <v>126849.16</v>
      </c>
      <c r="E165" s="1">
        <v>0</v>
      </c>
      <c r="F165" s="1">
        <v>0</v>
      </c>
      <c r="G165" s="2">
        <f t="shared" si="0"/>
        <v>57544.700480000007</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17987</v>
      </c>
      <c r="D166" s="1">
        <f>'PR-RAS'!E170</f>
        <v>27831.77</v>
      </c>
      <c r="E166" s="1">
        <v>0</v>
      </c>
      <c r="F166" s="1">
        <v>0</v>
      </c>
      <c r="G166" s="2">
        <f t="shared" si="0"/>
        <v>12152.339100000001</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4447</v>
      </c>
      <c r="D167" s="1">
        <f>'PR-RAS'!E171</f>
        <v>6503.35</v>
      </c>
      <c r="E167" s="1">
        <v>0</v>
      </c>
      <c r="F167" s="1">
        <v>0</v>
      </c>
      <c r="G167" s="2">
        <f t="shared" si="0"/>
        <v>2897.3142000000003</v>
      </c>
      <c r="H167" s="2">
        <f t="shared" si="1"/>
        <v>0.3500000000003638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65796</v>
      </c>
      <c r="D168" s="1">
        <f>'PR-RAS'!E172</f>
        <v>82292.070000000007</v>
      </c>
      <c r="E168" s="1">
        <v>0</v>
      </c>
      <c r="F168" s="1">
        <v>0</v>
      </c>
      <c r="G168" s="2">
        <f t="shared" si="0"/>
        <v>38473.483380000005</v>
      </c>
      <c r="H168" s="2">
        <f t="shared" si="1"/>
        <v>7.0000000006984919E-2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3390</v>
      </c>
      <c r="D169" s="1">
        <f>'PR-RAS'!E173</f>
        <v>7220.06</v>
      </c>
      <c r="E169" s="1">
        <v>0</v>
      </c>
      <c r="F169" s="1">
        <v>0</v>
      </c>
      <c r="G169" s="2">
        <f t="shared" si="0"/>
        <v>2995.4601600000005</v>
      </c>
      <c r="H169" s="2">
        <f t="shared" si="1"/>
        <v>6.0000000000400178E-2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1140</v>
      </c>
      <c r="D170" s="1">
        <f>'PR-RAS'!E174</f>
        <v>1233.0999999999999</v>
      </c>
      <c r="E170" s="1">
        <v>0</v>
      </c>
      <c r="F170" s="1">
        <v>0</v>
      </c>
      <c r="G170" s="2">
        <f t="shared" si="0"/>
        <v>609.44780000000003</v>
      </c>
      <c r="H170" s="2">
        <f t="shared" si="1"/>
        <v>9.9999999999909051E-2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4424</v>
      </c>
      <c r="D172" s="1">
        <f>'PR-RAS'!E176</f>
        <v>1768.81</v>
      </c>
      <c r="E172" s="1">
        <v>0</v>
      </c>
      <c r="F172" s="1">
        <v>0</v>
      </c>
      <c r="G172" s="2">
        <f t="shared" si="0"/>
        <v>1361.4370200000001</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85260</v>
      </c>
      <c r="D173" s="1">
        <f>'PR-RAS'!E177</f>
        <v>124022.81</v>
      </c>
      <c r="E173" s="1">
        <v>0</v>
      </c>
      <c r="F173" s="1">
        <v>0</v>
      </c>
      <c r="G173" s="2">
        <f t="shared" si="0"/>
        <v>57328.566639999997</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12607</v>
      </c>
      <c r="D174" s="1">
        <f>'PR-RAS'!E178</f>
        <v>16565.48</v>
      </c>
      <c r="E174" s="1">
        <v>0</v>
      </c>
      <c r="F174" s="1">
        <v>0</v>
      </c>
      <c r="G174" s="2">
        <f t="shared" si="0"/>
        <v>7912.6670799999993</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12840</v>
      </c>
      <c r="D175" s="1">
        <f>'PR-RAS'!E179</f>
        <v>34371.199999999997</v>
      </c>
      <c r="E175" s="1">
        <v>0</v>
      </c>
      <c r="F175" s="1">
        <v>0</v>
      </c>
      <c r="G175" s="2">
        <f t="shared" si="0"/>
        <v>14195.337599999997</v>
      </c>
      <c r="H175" s="2">
        <f t="shared" si="1"/>
        <v>0.19999999999708962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480</v>
      </c>
      <c r="D176" s="1">
        <f>'PR-RAS'!E180</f>
        <v>9957</v>
      </c>
      <c r="E176" s="1">
        <v>0</v>
      </c>
      <c r="F176" s="1">
        <v>0</v>
      </c>
      <c r="G176" s="2">
        <f t="shared" si="0"/>
        <v>3568.95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24680</v>
      </c>
      <c r="D177" s="1">
        <f>'PR-RAS'!E181</f>
        <v>25451.09</v>
      </c>
      <c r="E177" s="1">
        <v>0</v>
      </c>
      <c r="F177" s="1">
        <v>0</v>
      </c>
      <c r="G177" s="2">
        <f t="shared" si="0"/>
        <v>13302.463679999997</v>
      </c>
      <c r="H177" s="2">
        <f t="shared" si="1"/>
        <v>9.0000000000145519E-2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330</v>
      </c>
      <c r="D179" s="1">
        <f>'PR-RAS'!E183</f>
        <v>4185</v>
      </c>
      <c r="E179" s="1">
        <v>0</v>
      </c>
      <c r="F179" s="1">
        <v>0</v>
      </c>
      <c r="G179" s="2">
        <f t="shared" si="0"/>
        <v>1548.6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23151</v>
      </c>
      <c r="D180" s="1">
        <f>'PR-RAS'!E184</f>
        <v>22155.26</v>
      </c>
      <c r="E180" s="1">
        <v>0</v>
      </c>
      <c r="F180" s="1">
        <v>0</v>
      </c>
      <c r="G180" s="2">
        <f t="shared" si="0"/>
        <v>12075.612079999997</v>
      </c>
      <c r="H180" s="2">
        <f t="shared" si="1"/>
        <v>0.25999999999839929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8605</v>
      </c>
      <c r="D181" s="1">
        <f>'PR-RAS'!E185</f>
        <v>8770.43</v>
      </c>
      <c r="E181" s="1">
        <v>0</v>
      </c>
      <c r="F181" s="1">
        <v>0</v>
      </c>
      <c r="G181" s="2">
        <f t="shared" si="0"/>
        <v>4706.2547999999997</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2567</v>
      </c>
      <c r="D182" s="1">
        <f>'PR-RAS'!E186</f>
        <v>2567.35</v>
      </c>
      <c r="E182" s="1">
        <v>0</v>
      </c>
      <c r="F182" s="1">
        <v>0</v>
      </c>
      <c r="G182" s="2">
        <f t="shared" si="0"/>
        <v>1394.0076999999999</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11988</v>
      </c>
      <c r="D184" s="1">
        <f>'PR-RAS'!E188</f>
        <v>14877.46</v>
      </c>
      <c r="E184" s="1">
        <v>0</v>
      </c>
      <c r="F184" s="1">
        <v>0</v>
      </c>
      <c r="G184" s="2">
        <f t="shared" si="0"/>
        <v>7638.9543599999997</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2159</v>
      </c>
      <c r="D186" s="1">
        <f>'PR-RAS'!E190</f>
        <v>1539.44</v>
      </c>
      <c r="E186" s="1">
        <v>0</v>
      </c>
      <c r="F186" s="1">
        <v>0</v>
      </c>
      <c r="G186" s="2">
        <f t="shared" si="0"/>
        <v>969.00779999999997</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885</v>
      </c>
      <c r="D187" s="1">
        <f>'PR-RAS'!E191</f>
        <v>158.63</v>
      </c>
      <c r="E187" s="1">
        <v>0</v>
      </c>
      <c r="F187" s="1">
        <v>0</v>
      </c>
      <c r="G187" s="2">
        <f t="shared" si="0"/>
        <v>223.62036000000001</v>
      </c>
      <c r="H187" s="2">
        <f t="shared" si="1"/>
        <v>0.37000000000000455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v>
      </c>
      <c r="D188" s="1">
        <f>'PR-RAS'!E192</f>
        <v>350</v>
      </c>
      <c r="E188" s="1">
        <v>0</v>
      </c>
      <c r="F188" s="1">
        <v>0</v>
      </c>
      <c r="G188" s="2">
        <f t="shared" si="0"/>
        <v>196.35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3213</v>
      </c>
      <c r="D189" s="1">
        <f>'PR-RAS'!E193</f>
        <v>1100</v>
      </c>
      <c r="E189" s="1">
        <v>0</v>
      </c>
      <c r="F189" s="1">
        <v>0</v>
      </c>
      <c r="G189" s="2">
        <f t="shared" si="0"/>
        <v>1017.644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2864</v>
      </c>
      <c r="D190" s="1">
        <f>'PR-RAS'!E194</f>
        <v>7395.68</v>
      </c>
      <c r="E190" s="1">
        <v>0</v>
      </c>
      <c r="F190" s="1">
        <v>0</v>
      </c>
      <c r="G190" s="2">
        <f t="shared" si="0"/>
        <v>3336.8630400000002</v>
      </c>
      <c r="H190" s="2">
        <f t="shared" si="1"/>
        <v>0.31999999999970896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2517</v>
      </c>
      <c r="D191" s="1">
        <f>'PR-RAS'!E195</f>
        <v>4333.71</v>
      </c>
      <c r="E191" s="1">
        <v>0</v>
      </c>
      <c r="F191" s="1">
        <v>0</v>
      </c>
      <c r="G191" s="2">
        <f t="shared" si="0"/>
        <v>2125.0398</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3015</v>
      </c>
      <c r="D192" s="1">
        <f>'PR-RAS'!E196</f>
        <v>5597.59</v>
      </c>
      <c r="E192" s="1">
        <v>0</v>
      </c>
      <c r="F192" s="1">
        <v>0</v>
      </c>
      <c r="G192" s="2">
        <f t="shared" si="0"/>
        <v>2714.1443800000002</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3015</v>
      </c>
      <c r="D206" s="1">
        <f>'PR-RAS'!E210</f>
        <v>5597.59</v>
      </c>
      <c r="E206" s="1">
        <v>0</v>
      </c>
      <c r="F206" s="1">
        <v>0</v>
      </c>
      <c r="G206" s="2">
        <f t="shared" si="0"/>
        <v>2913.0868999999998</v>
      </c>
      <c r="H206" s="2">
        <f t="shared" si="1"/>
        <v>0.40999999999985448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925</v>
      </c>
      <c r="D207" s="1">
        <f>'PR-RAS'!E211</f>
        <v>1251.55</v>
      </c>
      <c r="E207" s="1">
        <v>0</v>
      </c>
      <c r="F207" s="1">
        <v>0</v>
      </c>
      <c r="G207" s="2">
        <f t="shared" si="0"/>
        <v>706.18859999999995</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1865</v>
      </c>
      <c r="D209" s="1">
        <f>'PR-RAS'!E213</f>
        <v>4346.04</v>
      </c>
      <c r="E209" s="1">
        <v>0</v>
      </c>
      <c r="F209" s="1">
        <v>0</v>
      </c>
      <c r="G209" s="2">
        <f t="shared" si="0"/>
        <v>2195.87264</v>
      </c>
      <c r="H209" s="2">
        <f t="shared" si="1"/>
        <v>3.999999999996362E-2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225</v>
      </c>
      <c r="D210" s="1">
        <f>'PR-RAS'!E214</f>
        <v>0</v>
      </c>
      <c r="E210" s="1">
        <v>0</v>
      </c>
      <c r="F210" s="1">
        <v>0</v>
      </c>
      <c r="G210" s="2">
        <f t="shared" si="0"/>
        <v>47.024999999999999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2808904</v>
      </c>
      <c r="D285" s="1">
        <f>'PR-RAS'!E289</f>
        <v>3029822.6799999997</v>
      </c>
      <c r="E285" s="1">
        <v>0</v>
      </c>
      <c r="F285" s="1">
        <v>0</v>
      </c>
      <c r="G285" s="2">
        <f t="shared" si="8"/>
        <v>2518668.0182399997</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57161</v>
      </c>
      <c r="D286" s="1">
        <f>'PR-RAS'!E290</f>
        <v>262163.85000000056</v>
      </c>
      <c r="E286" s="1">
        <v>0</v>
      </c>
      <c r="F286" s="1">
        <v>0</v>
      </c>
      <c r="G286" s="2">
        <f t="shared" si="8"/>
        <v>165724.2795000003</v>
      </c>
      <c r="H286" s="2">
        <f t="shared" si="9"/>
        <v>0.14999999944120646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1386179</v>
      </c>
      <c r="D288" s="1">
        <f>'PR-RAS'!E292</f>
        <v>1448815.95</v>
      </c>
      <c r="E288" s="1">
        <v>0</v>
      </c>
      <c r="F288" s="1">
        <v>0</v>
      </c>
      <c r="G288" s="2">
        <f t="shared" si="8"/>
        <v>1229453.7283000001</v>
      </c>
      <c r="H288" s="2">
        <f t="shared" si="9"/>
        <v>5.0000000046566129E-2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10600</v>
      </c>
      <c r="D290" s="1">
        <f>'PR-RAS'!E294</f>
        <v>9504.99</v>
      </c>
      <c r="E290" s="1">
        <v>0</v>
      </c>
      <c r="F290" s="1">
        <v>0</v>
      </c>
      <c r="G290" s="2">
        <f t="shared" si="8"/>
        <v>8557.2842199999996</v>
      </c>
      <c r="H290" s="2">
        <f t="shared" si="9"/>
        <v>1.0000000000218279E-2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10600</v>
      </c>
      <c r="D291" s="1">
        <f>'PR-RAS'!E295</f>
        <v>9504.99</v>
      </c>
      <c r="E291" s="1">
        <v>0</v>
      </c>
      <c r="F291" s="1">
        <v>0</v>
      </c>
      <c r="G291" s="2">
        <f t="shared" si="8"/>
        <v>8586.8941999999988</v>
      </c>
      <c r="H291" s="2">
        <f t="shared" si="9"/>
        <v>1.0000000000218279E-2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311</v>
      </c>
      <c r="D293" s="1">
        <f>'PR-RAS'!E298</f>
        <v>269.11</v>
      </c>
      <c r="E293" s="1">
        <v>0</v>
      </c>
      <c r="F293" s="1">
        <v>0</v>
      </c>
      <c r="G293" s="2">
        <f t="shared" si="8"/>
        <v>247.97224</v>
      </c>
      <c r="H293" s="2">
        <f t="shared" si="9"/>
        <v>0.11000000000001364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311</v>
      </c>
      <c r="D306" s="1">
        <f>'PR-RAS'!E311</f>
        <v>269.11</v>
      </c>
      <c r="E306" s="1">
        <v>0</v>
      </c>
      <c r="F306" s="1">
        <v>0</v>
      </c>
      <c r="G306" s="2">
        <f t="shared" si="8"/>
        <v>259.01209999999998</v>
      </c>
      <c r="H306" s="2">
        <f t="shared" si="9"/>
        <v>0.11000000000001364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311</v>
      </c>
      <c r="D307" s="1">
        <f>'PR-RAS'!E312</f>
        <v>269.11</v>
      </c>
      <c r="E307" s="1">
        <v>0</v>
      </c>
      <c r="F307" s="1">
        <v>0</v>
      </c>
      <c r="G307" s="2">
        <f t="shared" si="8"/>
        <v>259.86131999999998</v>
      </c>
      <c r="H307" s="2">
        <f t="shared" si="9"/>
        <v>0.11000000000001364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311</v>
      </c>
      <c r="D308" s="1">
        <f>'PR-RAS'!E313</f>
        <v>269.11</v>
      </c>
      <c r="E308" s="1">
        <v>0</v>
      </c>
      <c r="F308" s="1">
        <v>0</v>
      </c>
      <c r="G308" s="2">
        <f t="shared" si="8"/>
        <v>260.71053999999998</v>
      </c>
      <c r="H308" s="2">
        <f t="shared" si="9"/>
        <v>0.11000000000001364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683</v>
      </c>
      <c r="D345" s="1">
        <f>'PR-RAS'!E350</f>
        <v>286387.67000000004</v>
      </c>
      <c r="E345" s="1">
        <v>0</v>
      </c>
      <c r="F345" s="1">
        <v>0</v>
      </c>
      <c r="G345" s="2">
        <f t="shared" si="8"/>
        <v>197269.66896000001</v>
      </c>
      <c r="H345" s="2">
        <f t="shared" si="9"/>
        <v>0.32999999995809048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683</v>
      </c>
      <c r="D358" s="1">
        <f>'PR-RAS'!E363</f>
        <v>3449.21</v>
      </c>
      <c r="E358" s="1">
        <v>0</v>
      </c>
      <c r="F358" s="1">
        <v>0</v>
      </c>
      <c r="G358" s="2">
        <f t="shared" si="8"/>
        <v>2706.5669399999997</v>
      </c>
      <c r="H358" s="2">
        <f t="shared" si="9"/>
        <v>0.21000000000003638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2851.2</v>
      </c>
      <c r="E364" s="1">
        <v>0</v>
      </c>
      <c r="F364" s="1">
        <v>0</v>
      </c>
      <c r="G364" s="2">
        <f t="shared" si="8"/>
        <v>2069.9712</v>
      </c>
      <c r="H364" s="2">
        <f t="shared" si="9"/>
        <v>0.1999999999998181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2266.25</v>
      </c>
      <c r="E370" s="1">
        <v>0</v>
      </c>
      <c r="F370" s="1">
        <v>0</v>
      </c>
      <c r="G370" s="2">
        <f t="shared" si="8"/>
        <v>1672.4925000000001</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584.95000000000005</v>
      </c>
      <c r="E371" s="1">
        <v>0</v>
      </c>
      <c r="F371" s="1">
        <v>0</v>
      </c>
      <c r="G371" s="2">
        <f t="shared" si="8"/>
        <v>432.86300000000006</v>
      </c>
      <c r="H371" s="2">
        <f t="shared" si="9"/>
        <v>4.9999999999954525E-2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683</v>
      </c>
      <c r="D378" s="1">
        <f>'PR-RAS'!E383</f>
        <v>598.01</v>
      </c>
      <c r="E378" s="1">
        <v>0</v>
      </c>
      <c r="F378" s="1">
        <v>0</v>
      </c>
      <c r="G378" s="2">
        <f t="shared" si="8"/>
        <v>708.39053999999999</v>
      </c>
      <c r="H378" s="2">
        <f t="shared" si="9"/>
        <v>9.9999999999909051E-3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683</v>
      </c>
      <c r="D379" s="1">
        <f>'PR-RAS'!E384</f>
        <v>598.01</v>
      </c>
      <c r="E379" s="1">
        <v>0</v>
      </c>
      <c r="F379" s="1">
        <v>0</v>
      </c>
      <c r="G379" s="2">
        <f t="shared" si="8"/>
        <v>710.26955999999996</v>
      </c>
      <c r="H379" s="2">
        <f t="shared" si="9"/>
        <v>9.9999999999909051E-3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282938.46000000002</v>
      </c>
      <c r="E397" s="1">
        <v>0</v>
      </c>
      <c r="F397" s="1">
        <v>0</v>
      </c>
      <c r="G397" s="2">
        <f t="shared" si="8"/>
        <v>224087.26032000003</v>
      </c>
      <c r="H397" s="2">
        <f t="shared" si="9"/>
        <v>0.46000000002095476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282938.46000000002</v>
      </c>
      <c r="E398" s="1">
        <v>0</v>
      </c>
      <c r="F398" s="1">
        <v>0</v>
      </c>
      <c r="G398" s="2">
        <f t="shared" si="8"/>
        <v>224653.13724000004</v>
      </c>
      <c r="H398" s="2">
        <f t="shared" si="9"/>
        <v>0.46000000002095476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372</v>
      </c>
      <c r="D403" s="1">
        <f>'PR-RAS'!E408</f>
        <v>286118.56000000006</v>
      </c>
      <c r="E403" s="1">
        <v>0</v>
      </c>
      <c r="F403" s="1">
        <v>0</v>
      </c>
      <c r="G403" s="2">
        <f t="shared" si="8"/>
        <v>230188.86624000006</v>
      </c>
      <c r="H403" s="2">
        <f t="shared" si="9"/>
        <v>0.43999999994412065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1114264</v>
      </c>
      <c r="D405" s="1">
        <f>'PR-RAS'!E410</f>
        <v>1116979.93</v>
      </c>
      <c r="E405" s="1">
        <v>0</v>
      </c>
      <c r="F405" s="1">
        <v>0</v>
      </c>
      <c r="G405" s="2">
        <f t="shared" si="8"/>
        <v>1352682.4394400001</v>
      </c>
      <c r="H405" s="2">
        <f t="shared" si="9"/>
        <v>7.000000006519258E-2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2866376</v>
      </c>
      <c r="D407" s="1">
        <f>'PR-RAS'!E412</f>
        <v>3292255.64</v>
      </c>
      <c r="E407" s="1">
        <v>0</v>
      </c>
      <c r="F407" s="1">
        <v>0</v>
      </c>
      <c r="G407" s="2">
        <f t="shared" si="8"/>
        <v>3837060.2356800009</v>
      </c>
      <c r="H407" s="2">
        <f t="shared" si="9"/>
        <v>0.35999999986961484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2809587</v>
      </c>
      <c r="D408" s="1">
        <f>'PR-RAS'!E413</f>
        <v>3316210.3499999996</v>
      </c>
      <c r="E408" s="1">
        <v>0</v>
      </c>
      <c r="F408" s="1">
        <v>0</v>
      </c>
      <c r="G408" s="2">
        <f t="shared" si="8"/>
        <v>3842897.1338999993</v>
      </c>
      <c r="H408" s="2">
        <f t="shared" si="9"/>
        <v>0.34999999962747097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56789</v>
      </c>
      <c r="D409" s="1">
        <f>'PR-RAS'!E414</f>
        <v>0</v>
      </c>
      <c r="E409" s="1">
        <v>0</v>
      </c>
      <c r="F409" s="1">
        <v>0</v>
      </c>
      <c r="G409" s="2">
        <f t="shared" si="8"/>
        <v>23169.912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23954.709999999497</v>
      </c>
      <c r="E410" s="1">
        <v>0</v>
      </c>
      <c r="F410" s="1">
        <v>0</v>
      </c>
      <c r="G410" s="2">
        <f t="shared" si="8"/>
        <v>19594.952779999589</v>
      </c>
      <c r="H410" s="2">
        <f t="shared" si="9"/>
        <v>0.29000000050291419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271915</v>
      </c>
      <c r="D411" s="1">
        <f>'PR-RAS'!E416</f>
        <v>331836.02</v>
      </c>
      <c r="E411" s="1">
        <v>0</v>
      </c>
      <c r="F411" s="1">
        <v>0</v>
      </c>
      <c r="G411" s="2">
        <f t="shared" si="8"/>
        <v>383590.68640000001</v>
      </c>
      <c r="H411" s="2">
        <f t="shared" si="9"/>
        <v>2.0000000018626451E-2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10600</v>
      </c>
      <c r="D413" s="1">
        <f>'PR-RAS'!E418</f>
        <v>9504.99</v>
      </c>
      <c r="E413" s="1">
        <v>0</v>
      </c>
      <c r="F413" s="1">
        <v>0</v>
      </c>
      <c r="G413" s="2">
        <f t="shared" si="8"/>
        <v>12199.311759999999</v>
      </c>
      <c r="H413" s="2">
        <f t="shared" si="9"/>
        <v>1.0000000000218279E-2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252269</v>
      </c>
      <c r="D632" s="1">
        <f>'PR-RAS'!E638</f>
        <v>252269.13</v>
      </c>
      <c r="E632" s="1">
        <v>0</v>
      </c>
      <c r="F632" s="1">
        <v>0</v>
      </c>
      <c r="G632" s="2">
        <f t="shared" si="10"/>
        <v>477545.38105999999</v>
      </c>
      <c r="H632" s="2">
        <f t="shared" si="11"/>
        <v>0.13000000000465661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2866376</v>
      </c>
      <c r="D633" s="1">
        <f>'PR-RAS'!E639</f>
        <v>3292255.64</v>
      </c>
      <c r="E633" s="1">
        <v>0</v>
      </c>
      <c r="F633" s="1">
        <v>0</v>
      </c>
      <c r="G633" s="2">
        <f t="shared" si="10"/>
        <v>5972960.7609600006</v>
      </c>
      <c r="H633" s="2">
        <f t="shared" si="11"/>
        <v>0.35999999986961484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2809587</v>
      </c>
      <c r="D634" s="1">
        <f>'PR-RAS'!E640</f>
        <v>3316210.3499999996</v>
      </c>
      <c r="E634" s="1">
        <v>0</v>
      </c>
      <c r="F634" s="1">
        <v>0</v>
      </c>
      <c r="G634" s="2">
        <f t="shared" si="10"/>
        <v>5976790.8740999997</v>
      </c>
      <c r="H634" s="2">
        <f t="shared" si="11"/>
        <v>0.34999999962747097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56789</v>
      </c>
      <c r="D635" s="1">
        <f>'PR-RAS'!E641</f>
        <v>0</v>
      </c>
      <c r="E635" s="1">
        <v>0</v>
      </c>
      <c r="F635" s="1">
        <v>0</v>
      </c>
      <c r="G635" s="2">
        <f t="shared" si="10"/>
        <v>36004.226000000002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23954.709999999497</v>
      </c>
      <c r="E636" s="1">
        <v>0</v>
      </c>
      <c r="F636" s="1">
        <v>0</v>
      </c>
      <c r="G636" s="2">
        <f t="shared" si="10"/>
        <v>30422.48169999936</v>
      </c>
      <c r="H636" s="2">
        <f t="shared" si="11"/>
        <v>0.29000000050291419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19646</v>
      </c>
      <c r="D637" s="1">
        <f>'PR-RAS'!E643</f>
        <v>79566.890000000014</v>
      </c>
      <c r="E637" s="1">
        <v>0</v>
      </c>
      <c r="F637" s="1">
        <v>0</v>
      </c>
      <c r="G637" s="2">
        <f t="shared" si="10"/>
        <v>113703.94008000001</v>
      </c>
      <c r="H637" s="2">
        <f t="shared" si="11"/>
        <v>0.10999999998603016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76435</v>
      </c>
      <c r="D639" s="1">
        <f>'PR-RAS'!E645</f>
        <v>55612.180000000517</v>
      </c>
      <c r="E639" s="1">
        <v>0</v>
      </c>
      <c r="F639" s="1">
        <v>0</v>
      </c>
      <c r="G639" s="2">
        <f t="shared" si="10"/>
        <v>119726.67168000067</v>
      </c>
      <c r="H639" s="2">
        <f t="shared" si="11"/>
        <v>0.18000000051688403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389915</v>
      </c>
      <c r="D641" s="1">
        <f>'PR-RAS'!E647</f>
        <v>432383.81</v>
      </c>
      <c r="E641" s="1">
        <v>0</v>
      </c>
      <c r="F641" s="1">
        <v>0</v>
      </c>
      <c r="G641" s="2">
        <f t="shared" si="10"/>
        <v>802996.87680000009</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60268</v>
      </c>
      <c r="D642" s="1">
        <f>'PR-RAS'!E649</f>
        <v>116281.07</v>
      </c>
      <c r="E642" s="1">
        <v>0</v>
      </c>
      <c r="F642" s="1">
        <v>0</v>
      </c>
      <c r="G642" s="2">
        <f t="shared" si="10"/>
        <v>187704.11974000002</v>
      </c>
      <c r="H642" s="2">
        <f t="shared" si="11"/>
        <v>7.0000000006984919E-2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99898</v>
      </c>
      <c r="D643" s="1">
        <f>'PR-RAS'!E650</f>
        <v>82040.56</v>
      </c>
      <c r="E643" s="1">
        <v>0</v>
      </c>
      <c r="F643" s="1">
        <v>0</v>
      </c>
      <c r="G643" s="2">
        <f t="shared" si="10"/>
        <v>169474.59504000001</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68647</v>
      </c>
      <c r="D644" s="1">
        <f>'PR-RAS'!E651</f>
        <v>110978.78</v>
      </c>
      <c r="E644" s="1">
        <v>0</v>
      </c>
      <c r="F644" s="1">
        <v>0</v>
      </c>
      <c r="G644" s="2">
        <f t="shared" si="10"/>
        <v>186858.73208000002</v>
      </c>
      <c r="H644" s="2">
        <f t="shared" si="11"/>
        <v>0.22000000000116415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91519</v>
      </c>
      <c r="D645" s="1">
        <f>'PR-RAS'!E652</f>
        <v>87342.85</v>
      </c>
      <c r="E645" s="1">
        <v>0</v>
      </c>
      <c r="F645" s="1">
        <v>0</v>
      </c>
      <c r="G645" s="2">
        <f t="shared" si="10"/>
        <v>171435.82680000001</v>
      </c>
      <c r="H645" s="2">
        <f t="shared" si="11"/>
        <v>0.14999999999417923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51</v>
      </c>
      <c r="E647" s="1">
        <v>0</v>
      </c>
      <c r="F647" s="1">
        <v>0</v>
      </c>
      <c r="G647" s="2">
        <f t="shared" si="10"/>
        <v>95.608000000000004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35</v>
      </c>
      <c r="E649" s="1">
        <v>0</v>
      </c>
      <c r="F649" s="1">
        <v>0</v>
      </c>
      <c r="G649" s="2">
        <f t="shared" si="10"/>
        <v>67.391999999999996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2411189</v>
      </c>
      <c r="D668" s="1">
        <f>'PR-RAS'!E675</f>
        <v>2499732.4300000002</v>
      </c>
      <c r="E668" s="1">
        <v>0</v>
      </c>
      <c r="F668" s="1">
        <v>0</v>
      </c>
      <c r="G668" s="2">
        <f t="shared" si="10"/>
        <v>4942906.1246200008</v>
      </c>
      <c r="H668" s="2">
        <f t="shared" si="11"/>
        <v>0.43000000016763806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2709</v>
      </c>
      <c r="D687" s="1">
        <f>'PR-RAS'!E694</f>
        <v>9296.57</v>
      </c>
      <c r="E687" s="1">
        <v>0</v>
      </c>
      <c r="F687" s="1">
        <v>0</v>
      </c>
      <c r="G687" s="2">
        <f t="shared" si="10"/>
        <v>14613.268040000001</v>
      </c>
      <c r="H687" s="2">
        <f t="shared" si="11"/>
        <v>0.43000000000029104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288</v>
      </c>
      <c r="E703" s="1">
        <v>0</v>
      </c>
      <c r="F703" s="1">
        <v>0</v>
      </c>
      <c r="G703" s="2">
        <f t="shared" si="10"/>
        <v>404.35199999999998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7275</v>
      </c>
      <c r="D705" s="1">
        <f>'PR-RAS'!E712</f>
        <v>0</v>
      </c>
      <c r="E705" s="1">
        <v>0</v>
      </c>
      <c r="F705" s="1">
        <v>0</v>
      </c>
      <c r="G705" s="2">
        <f t="shared" si="10"/>
        <v>5121.5999999999995</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3612</v>
      </c>
      <c r="D710" s="1">
        <f>'PR-RAS'!E717</f>
        <v>18235.78</v>
      </c>
      <c r="E710" s="1">
        <v>0</v>
      </c>
      <c r="F710" s="1">
        <v>0</v>
      </c>
      <c r="G710" s="2">
        <f t="shared" si="10"/>
        <v>28419.244039999998</v>
      </c>
      <c r="H710" s="2">
        <f t="shared" si="11"/>
        <v>0.22000000000116415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73823</v>
      </c>
      <c r="D711" s="1">
        <f>'PR-RAS'!E718</f>
        <v>131455.4</v>
      </c>
      <c r="E711" s="1">
        <v>0</v>
      </c>
      <c r="F711" s="1">
        <v>0</v>
      </c>
      <c r="G711" s="2">
        <f t="shared" si="10"/>
        <v>239080.99799999999</v>
      </c>
      <c r="H711" s="2">
        <f t="shared" si="11"/>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1500</v>
      </c>
      <c r="E713" s="1">
        <v>0</v>
      </c>
      <c r="F713" s="1">
        <v>0</v>
      </c>
      <c r="G713" s="2">
        <f t="shared" si="10"/>
        <v>2370.96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18388</v>
      </c>
      <c r="D715" s="1">
        <f>'PR-RAS'!E722</f>
        <v>15142.76</v>
      </c>
      <c r="E715" s="1">
        <v>0</v>
      </c>
      <c r="F715" s="1">
        <v>0</v>
      </c>
      <c r="G715" s="2">
        <f t="shared" si="10"/>
        <v>34752.893280000004</v>
      </c>
      <c r="H715" s="2">
        <f t="shared" si="11"/>
        <v>0.23999999999978172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522864.9</v>
      </c>
      <c r="D1480" s="6"/>
      <c r="E1480" s="6">
        <v>0</v>
      </c>
      <c r="F1480" s="6">
        <v>0</v>
      </c>
      <c r="G1480" s="7">
        <f t="shared" ref="G1480:G1580" si="34">B1480/1000*C1480</f>
        <v>522.86490000000003</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3414440.7699999996</v>
      </c>
      <c r="D1481" s="1">
        <v>0</v>
      </c>
      <c r="E1481" s="1">
        <v>0</v>
      </c>
      <c r="F1481" s="1">
        <v>0</v>
      </c>
      <c r="G1481" s="2">
        <f t="shared" si="34"/>
        <v>6828.8815399999994</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41789.769999999997</v>
      </c>
      <c r="D1482" s="1">
        <v>0</v>
      </c>
      <c r="E1482" s="1">
        <v>0</v>
      </c>
      <c r="F1482" s="1">
        <v>0</v>
      </c>
      <c r="G1482" s="2">
        <f t="shared" si="34"/>
        <v>125.36931</v>
      </c>
      <c r="H1482" s="2">
        <f t="shared" si="35"/>
        <v>0.23000000000320142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3086263.3299999996</v>
      </c>
      <c r="D1483" s="1">
        <v>0</v>
      </c>
      <c r="E1483" s="1">
        <v>0</v>
      </c>
      <c r="F1483" s="1">
        <v>0</v>
      </c>
      <c r="G1483" s="2">
        <f t="shared" si="34"/>
        <v>12345.053319999999</v>
      </c>
      <c r="H1483" s="2">
        <f t="shared" si="35"/>
        <v>0.32999999960884452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2672326.02</v>
      </c>
      <c r="D1484" s="1">
        <v>0</v>
      </c>
      <c r="E1484" s="1">
        <v>0</v>
      </c>
      <c r="F1484" s="1">
        <v>0</v>
      </c>
      <c r="G1484" s="2">
        <f t="shared" si="34"/>
        <v>13361.6301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405984.65</v>
      </c>
      <c r="D1485" s="1">
        <v>0</v>
      </c>
      <c r="E1485" s="1">
        <v>0</v>
      </c>
      <c r="F1485" s="1">
        <v>0</v>
      </c>
      <c r="G1485" s="2">
        <f t="shared" si="34"/>
        <v>2435.9079000000002</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5597.59</v>
      </c>
      <c r="D1486" s="1">
        <v>0</v>
      </c>
      <c r="E1486" s="1">
        <v>0</v>
      </c>
      <c r="F1486" s="1">
        <v>0</v>
      </c>
      <c r="G1486" s="2">
        <f t="shared" si="34"/>
        <v>39.183129999999998</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2355.0700000000002</v>
      </c>
      <c r="D1491" s="1">
        <v>0</v>
      </c>
      <c r="E1491" s="1">
        <v>0</v>
      </c>
      <c r="F1491" s="1">
        <v>0</v>
      </c>
      <c r="G1491" s="2">
        <f t="shared" si="34"/>
        <v>28.260840000000002</v>
      </c>
      <c r="H1491" s="2">
        <f t="shared" si="35"/>
        <v>7.0000000000163709E-2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286387.67</v>
      </c>
      <c r="D1492" s="1">
        <v>0</v>
      </c>
      <c r="E1492" s="1">
        <v>0</v>
      </c>
      <c r="F1492" s="1">
        <v>0</v>
      </c>
      <c r="G1492" s="2">
        <f t="shared" si="34"/>
        <v>3723.0397099999996</v>
      </c>
      <c r="H1492" s="2">
        <f t="shared" si="35"/>
        <v>0.33000000001629815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3362521.3399999994</v>
      </c>
      <c r="D1499" s="1">
        <v>0</v>
      </c>
      <c r="E1499" s="1">
        <v>0</v>
      </c>
      <c r="F1499" s="1">
        <v>0</v>
      </c>
      <c r="G1499" s="2">
        <f t="shared" si="34"/>
        <v>67250.426799999987</v>
      </c>
      <c r="H1499" s="2">
        <f t="shared" si="35"/>
        <v>0.3399999993853271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2387.4</v>
      </c>
      <c r="D1500" s="1">
        <v>0</v>
      </c>
      <c r="E1500" s="1">
        <v>0</v>
      </c>
      <c r="F1500" s="1">
        <v>0</v>
      </c>
      <c r="G1500" s="2">
        <f t="shared" si="34"/>
        <v>50.135400000000004</v>
      </c>
      <c r="H1500" s="2">
        <f t="shared" si="35"/>
        <v>0.40000000000009095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3073746.2699999996</v>
      </c>
      <c r="D1501" s="1">
        <v>0</v>
      </c>
      <c r="E1501" s="1">
        <v>0</v>
      </c>
      <c r="F1501" s="1">
        <v>0</v>
      </c>
      <c r="G1501" s="2">
        <f t="shared" si="34"/>
        <v>67622.417939999985</v>
      </c>
      <c r="H1501" s="2">
        <f t="shared" si="35"/>
        <v>0.26999999955296516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2656740.96</v>
      </c>
      <c r="D1502" s="1">
        <v>0</v>
      </c>
      <c r="E1502" s="1">
        <v>0</v>
      </c>
      <c r="F1502" s="1">
        <v>0</v>
      </c>
      <c r="G1502" s="2">
        <f t="shared" si="34"/>
        <v>61105.042079999999</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409039.65</v>
      </c>
      <c r="D1503" s="1">
        <v>0</v>
      </c>
      <c r="E1503" s="1">
        <v>0</v>
      </c>
      <c r="F1503" s="1">
        <v>0</v>
      </c>
      <c r="G1503" s="2">
        <f t="shared" si="34"/>
        <v>9816.9516000000003</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5600.59</v>
      </c>
      <c r="D1504" s="1">
        <v>0</v>
      </c>
      <c r="E1504" s="1">
        <v>0</v>
      </c>
      <c r="F1504" s="1">
        <v>0</v>
      </c>
      <c r="G1504" s="2">
        <f t="shared" si="34"/>
        <v>140.01475000000002</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2365.0700000000002</v>
      </c>
      <c r="D1509" s="1">
        <v>0</v>
      </c>
      <c r="E1509" s="1">
        <v>0</v>
      </c>
      <c r="F1509" s="1">
        <v>0</v>
      </c>
      <c r="G1509" s="2">
        <f t="shared" si="34"/>
        <v>70.952100000000002</v>
      </c>
      <c r="H1509" s="2">
        <f t="shared" si="35"/>
        <v>7.0000000000163709E-2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286387.67</v>
      </c>
      <c r="D1510" s="1">
        <v>0</v>
      </c>
      <c r="E1510" s="1">
        <v>0</v>
      </c>
      <c r="F1510" s="1">
        <v>0</v>
      </c>
      <c r="G1510" s="2">
        <f t="shared" si="34"/>
        <v>8878.0177699999986</v>
      </c>
      <c r="H1510" s="2">
        <f t="shared" si="35"/>
        <v>0.33000000001629815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574784.33000000007</v>
      </c>
      <c r="D1517" s="1">
        <v>0</v>
      </c>
      <c r="E1517" s="1">
        <v>0</v>
      </c>
      <c r="F1517" s="1">
        <v>0</v>
      </c>
      <c r="G1517" s="2">
        <f t="shared" si="34"/>
        <v>21841.804540000001</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1582.68</v>
      </c>
      <c r="D1518" s="1">
        <v>0</v>
      </c>
      <c r="E1518" s="1">
        <v>0</v>
      </c>
      <c r="F1518" s="1">
        <v>0</v>
      </c>
      <c r="G1518" s="2">
        <f t="shared" si="34"/>
        <v>61.724520000000005</v>
      </c>
      <c r="H1518" s="2">
        <f t="shared" si="35"/>
        <v>0.31999999999993634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1582.68</v>
      </c>
      <c r="D1524" s="1">
        <v>0</v>
      </c>
      <c r="E1524" s="1">
        <v>0</v>
      </c>
      <c r="F1524" s="1">
        <v>0</v>
      </c>
      <c r="G1524" s="2">
        <f t="shared" si="34"/>
        <v>71.220600000000005</v>
      </c>
      <c r="H1524" s="2">
        <f t="shared" si="35"/>
        <v>0.31999999999993634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1582.68</v>
      </c>
      <c r="D1530" s="1">
        <v>0</v>
      </c>
      <c r="E1530" s="1">
        <v>0</v>
      </c>
      <c r="F1530" s="1">
        <v>0</v>
      </c>
      <c r="G1530" s="2">
        <f t="shared" si="34"/>
        <v>80.716679999999997</v>
      </c>
      <c r="H1530" s="2">
        <f t="shared" si="35"/>
        <v>0.31999999999993634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1582.68</v>
      </c>
      <c r="D1531" s="1">
        <v>0</v>
      </c>
      <c r="E1531" s="1">
        <v>0</v>
      </c>
      <c r="F1531" s="1">
        <v>0</v>
      </c>
      <c r="G1531" s="2">
        <f t="shared" si="34"/>
        <v>82.299359999999993</v>
      </c>
      <c r="H1531" s="2">
        <f t="shared" si="35"/>
        <v>0.31999999999993634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573201.65</v>
      </c>
      <c r="D1576" s="1">
        <v>0</v>
      </c>
      <c r="E1576" s="1">
        <v>0</v>
      </c>
      <c r="F1576" s="1">
        <v>0</v>
      </c>
      <c r="G1576" s="2">
        <f t="shared" si="34"/>
        <v>55600.560050000007</v>
      </c>
      <c r="H1576" s="2">
        <f t="shared" si="35"/>
        <v>0.34999999997671694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111147.13</v>
      </c>
      <c r="D1577" s="1">
        <v>0</v>
      </c>
      <c r="E1577" s="1">
        <v>0</v>
      </c>
      <c r="F1577" s="1">
        <v>0</v>
      </c>
      <c r="G1577" s="2">
        <f t="shared" si="34"/>
        <v>10892.418740000001</v>
      </c>
      <c r="H1577" s="2">
        <f t="shared" si="35"/>
        <v>0.13000000000465661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462054.52</v>
      </c>
      <c r="D1578" s="1">
        <v>0</v>
      </c>
      <c r="E1578" s="1">
        <v>0</v>
      </c>
      <c r="F1578" s="1">
        <v>0</v>
      </c>
      <c r="G1578" s="2">
        <f t="shared" si="34"/>
        <v>45743.397480000007</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19100</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2866065</v>
      </c>
      <c r="I16" s="184">
        <f>'PR-RAS'!E6</f>
        <v>3291986.5300000003</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2808904</v>
      </c>
      <c r="I17" s="184">
        <f>'PR-RAS'!E151</f>
        <v>3029822.6799999997</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76435</v>
      </c>
      <c r="I18" s="184">
        <f>'PR-RAS'!E645</f>
        <v>55612.180000000517</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522864.9</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46</v>
      </c>
      <c r="I34" s="189">
        <f>OBVEZE!D42</f>
        <v>574784.33000000007</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46</v>
      </c>
      <c r="I35" s="189">
        <f>OBVEZE!D43</f>
        <v>1582.68</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46</v>
      </c>
      <c r="I36" s="193">
        <f>OBVEZE!D101</f>
        <v>573201.65</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59" zoomScaleNormal="100" workbookViewId="0">
      <selection activeCell="D785" sqref="D785"/>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2866065</v>
      </c>
      <c r="E6" s="55">
        <f>E7+E44+E50+E82+E106+E124+E133+E139</f>
        <v>3291986.5300000003</v>
      </c>
      <c r="F6" s="56">
        <f t="shared" ref="F6:F131" si="0">IF(D6&lt;&gt;0,IF(E6/D6&gt;=100,"&gt;&gt;100",E6/D6*100),"-")</f>
        <v>114.86084684052875</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2413898</v>
      </c>
      <c r="E50" s="59">
        <f>E51+E54+E59+E62+E65+E68+E71+E74+E77</f>
        <v>2509029</v>
      </c>
      <c r="F50" s="56">
        <f t="shared" si="0"/>
        <v>103.94097016526796</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2411189</v>
      </c>
      <c r="E68" s="55">
        <f t="shared" si="15"/>
        <v>2499732.4300000002</v>
      </c>
      <c r="F68" s="56">
        <f t="shared" si="0"/>
        <v>103.67218952972993</v>
      </c>
    </row>
    <row r="69" spans="1:6" ht="12.75" customHeight="1" x14ac:dyDescent="0.2">
      <c r="A69" s="57" t="s">
        <v>181</v>
      </c>
      <c r="B69" s="91" t="s">
        <v>182</v>
      </c>
      <c r="C69" s="54" t="s">
        <v>181</v>
      </c>
      <c r="D69" s="257">
        <v>2411189</v>
      </c>
      <c r="E69" s="257">
        <v>2499732.4300000002</v>
      </c>
      <c r="F69" s="56">
        <f t="shared" si="0"/>
        <v>103.67218952972993</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2709</v>
      </c>
      <c r="E74" s="55">
        <f t="shared" si="17"/>
        <v>9296.57</v>
      </c>
      <c r="F74" s="56">
        <f t="shared" si="0"/>
        <v>343.17349575489106</v>
      </c>
    </row>
    <row r="75" spans="1:6" ht="12.75" customHeight="1" x14ac:dyDescent="0.2">
      <c r="A75" s="57" t="s">
        <v>193</v>
      </c>
      <c r="B75" s="91" t="s">
        <v>194</v>
      </c>
      <c r="C75" s="54" t="s">
        <v>193</v>
      </c>
      <c r="D75" s="257">
        <v>2709</v>
      </c>
      <c r="E75" s="257">
        <v>9296.57</v>
      </c>
      <c r="F75" s="56">
        <f t="shared" si="0"/>
        <v>343.17349575489106</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1</v>
      </c>
      <c r="E82" s="55">
        <f t="shared" si="19"/>
        <v>0.43</v>
      </c>
      <c r="F82" s="56">
        <f t="shared" si="0"/>
        <v>43</v>
      </c>
    </row>
    <row r="83" spans="1:6" ht="12.75" customHeight="1" x14ac:dyDescent="0.2">
      <c r="A83" s="57">
        <v>641</v>
      </c>
      <c r="B83" s="91" t="s">
        <v>209</v>
      </c>
      <c r="C83" s="54" t="s">
        <v>210</v>
      </c>
      <c r="D83" s="55">
        <f t="shared" ref="D83:E83" si="20">SUM(D84:D90)</f>
        <v>1</v>
      </c>
      <c r="E83" s="55">
        <f t="shared" si="20"/>
        <v>0.43</v>
      </c>
      <c r="F83" s="56">
        <f t="shared" si="0"/>
        <v>43</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1</v>
      </c>
      <c r="E85" s="257">
        <v>0.43</v>
      </c>
      <c r="F85" s="56">
        <f t="shared" si="0"/>
        <v>43</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7425</v>
      </c>
      <c r="E106" s="55">
        <f t="shared" si="23"/>
        <v>538</v>
      </c>
      <c r="F106" s="56">
        <f t="shared" si="0"/>
        <v>7.2457912457912457</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7425</v>
      </c>
      <c r="E112" s="55">
        <f t="shared" si="25"/>
        <v>538</v>
      </c>
      <c r="F112" s="56">
        <f t="shared" si="0"/>
        <v>7.2457912457912457</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7425</v>
      </c>
      <c r="E117" s="257">
        <v>538</v>
      </c>
      <c r="F117" s="56">
        <f t="shared" si="0"/>
        <v>7.2457912457912457</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23050</v>
      </c>
      <c r="E124" s="55">
        <f t="shared" si="27"/>
        <v>42248.33</v>
      </c>
      <c r="F124" s="56">
        <f t="shared" si="0"/>
        <v>183.2899349240781</v>
      </c>
    </row>
    <row r="125" spans="1:6" ht="12.75" customHeight="1" x14ac:dyDescent="0.2">
      <c r="A125" s="57">
        <v>661</v>
      </c>
      <c r="B125" s="93" t="s">
        <v>293</v>
      </c>
      <c r="C125" s="54" t="s">
        <v>294</v>
      </c>
      <c r="D125" s="55">
        <f t="shared" ref="D125:E125" si="28">SUM(D126:D127)</f>
        <v>23050</v>
      </c>
      <c r="E125" s="55">
        <f t="shared" si="28"/>
        <v>42248.33</v>
      </c>
      <c r="F125" s="56">
        <f t="shared" si="0"/>
        <v>183.2899349240781</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23050</v>
      </c>
      <c r="E127" s="257">
        <v>42248.33</v>
      </c>
      <c r="F127" s="56">
        <f t="shared" si="0"/>
        <v>183.2899349240781</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421691</v>
      </c>
      <c r="E133" s="55">
        <f t="shared" si="30"/>
        <v>740170.77</v>
      </c>
      <c r="F133" s="56">
        <f t="shared" ref="F133:F223" si="31">IF(D133&lt;&gt;0,IF(E133/D133&gt;=100,"&gt;&gt;100",E133/D133*100),"-")</f>
        <v>175.52444088206769</v>
      </c>
    </row>
    <row r="134" spans="1:6" ht="24" x14ac:dyDescent="0.2">
      <c r="A134" s="57">
        <v>671</v>
      </c>
      <c r="B134" s="247" t="s">
        <v>311</v>
      </c>
      <c r="C134" s="54" t="s">
        <v>312</v>
      </c>
      <c r="D134" s="55">
        <f t="shared" ref="D134:E134" si="32">SUM(D135:D137)</f>
        <v>421691</v>
      </c>
      <c r="E134" s="55">
        <f t="shared" si="32"/>
        <v>740170.77</v>
      </c>
      <c r="F134" s="56">
        <f t="shared" si="31"/>
        <v>175.52444088206769</v>
      </c>
    </row>
    <row r="135" spans="1:6" ht="12.75" customHeight="1" x14ac:dyDescent="0.2">
      <c r="A135" s="57">
        <v>6711</v>
      </c>
      <c r="B135" s="91" t="s">
        <v>313</v>
      </c>
      <c r="C135" s="54" t="s">
        <v>314</v>
      </c>
      <c r="D135" s="257">
        <v>421691</v>
      </c>
      <c r="E135" s="257">
        <v>457232.31</v>
      </c>
      <c r="F135" s="56">
        <f t="shared" si="31"/>
        <v>108.42828279474782</v>
      </c>
    </row>
    <row r="136" spans="1:6" ht="24" x14ac:dyDescent="0.2">
      <c r="A136" s="57">
        <v>6712</v>
      </c>
      <c r="B136" s="247" t="s">
        <v>315</v>
      </c>
      <c r="C136" s="54" t="s">
        <v>316</v>
      </c>
      <c r="D136" s="257"/>
      <c r="E136" s="257">
        <v>282938.46000000002</v>
      </c>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2808904</v>
      </c>
      <c r="E151" s="55">
        <f t="shared" si="35"/>
        <v>3029822.6799999997</v>
      </c>
      <c r="F151" s="56">
        <f t="shared" si="31"/>
        <v>107.86494234050006</v>
      </c>
    </row>
    <row r="152" spans="1:6" ht="12.75" customHeight="1" x14ac:dyDescent="0.2">
      <c r="A152" s="57">
        <v>31</v>
      </c>
      <c r="B152" s="91" t="s">
        <v>346</v>
      </c>
      <c r="C152" s="54" t="s">
        <v>35</v>
      </c>
      <c r="D152" s="55">
        <f t="shared" ref="D152:E152" si="36">D153+D158+D159</f>
        <v>2535956</v>
      </c>
      <c r="E152" s="55">
        <f t="shared" si="36"/>
        <v>2615375.5599999996</v>
      </c>
      <c r="F152" s="56">
        <f t="shared" si="31"/>
        <v>103.13174045606468</v>
      </c>
    </row>
    <row r="153" spans="1:6" ht="12.75" customHeight="1" x14ac:dyDescent="0.2">
      <c r="A153" s="57">
        <v>311</v>
      </c>
      <c r="B153" s="91" t="s">
        <v>347</v>
      </c>
      <c r="C153" s="54" t="s">
        <v>348</v>
      </c>
      <c r="D153" s="55">
        <f t="shared" ref="D153:E153" si="37">SUM(D154:D157)</f>
        <v>2119849</v>
      </c>
      <c r="E153" s="55">
        <f t="shared" si="37"/>
        <v>2178076.9899999998</v>
      </c>
      <c r="F153" s="56">
        <f t="shared" si="31"/>
        <v>102.74679894652871</v>
      </c>
    </row>
    <row r="154" spans="1:6" ht="12.75" customHeight="1" x14ac:dyDescent="0.2">
      <c r="A154" s="57">
        <v>3111</v>
      </c>
      <c r="B154" s="91" t="s">
        <v>349</v>
      </c>
      <c r="C154" s="54" t="s">
        <v>350</v>
      </c>
      <c r="D154" s="257">
        <v>2117113</v>
      </c>
      <c r="E154" s="257">
        <v>2171080.42</v>
      </c>
      <c r="F154" s="56">
        <f t="shared" si="31"/>
        <v>102.5491043699604</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c r="E156" s="257"/>
      <c r="F156" s="56" t="str">
        <f t="shared" si="31"/>
        <v>-</v>
      </c>
    </row>
    <row r="157" spans="1:6" ht="12.75" customHeight="1" x14ac:dyDescent="0.2">
      <c r="A157" s="57">
        <v>3114</v>
      </c>
      <c r="B157" s="91" t="s">
        <v>355</v>
      </c>
      <c r="C157" s="54" t="s">
        <v>356</v>
      </c>
      <c r="D157" s="257">
        <v>2736</v>
      </c>
      <c r="E157" s="257">
        <v>6996.57</v>
      </c>
      <c r="F157" s="56">
        <f t="shared" si="31"/>
        <v>255.72258771929825</v>
      </c>
    </row>
    <row r="158" spans="1:6" ht="12.75" customHeight="1" x14ac:dyDescent="0.2">
      <c r="A158" s="57">
        <v>312</v>
      </c>
      <c r="B158" s="91" t="s">
        <v>357</v>
      </c>
      <c r="C158" s="54" t="s">
        <v>358</v>
      </c>
      <c r="D158" s="257">
        <v>66294</v>
      </c>
      <c r="E158" s="257">
        <v>77837.759999999995</v>
      </c>
      <c r="F158" s="56">
        <f t="shared" si="31"/>
        <v>117.41297855009503</v>
      </c>
    </row>
    <row r="159" spans="1:6" ht="12.75" customHeight="1" x14ac:dyDescent="0.2">
      <c r="A159" s="57">
        <v>313</v>
      </c>
      <c r="B159" s="91" t="s">
        <v>359</v>
      </c>
      <c r="C159" s="54" t="s">
        <v>360</v>
      </c>
      <c r="D159" s="55">
        <f t="shared" ref="D159:E159" si="38">SUM(D160:D162)</f>
        <v>349813</v>
      </c>
      <c r="E159" s="55">
        <f t="shared" si="38"/>
        <v>359460.81</v>
      </c>
      <c r="F159" s="56">
        <f t="shared" si="31"/>
        <v>102.75799069788715</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349721</v>
      </c>
      <c r="E161" s="257">
        <v>359271.48</v>
      </c>
      <c r="F161" s="56">
        <f t="shared" si="31"/>
        <v>102.73088547728047</v>
      </c>
    </row>
    <row r="162" spans="1:6" ht="12.75" customHeight="1" x14ac:dyDescent="0.2">
      <c r="A162" s="57">
        <v>3133</v>
      </c>
      <c r="B162" s="91" t="s">
        <v>364</v>
      </c>
      <c r="C162" s="54" t="s">
        <v>365</v>
      </c>
      <c r="D162" s="257">
        <v>92</v>
      </c>
      <c r="E162" s="257">
        <v>189.33</v>
      </c>
      <c r="F162" s="56">
        <f t="shared" si="31"/>
        <v>205.79347826086959</v>
      </c>
    </row>
    <row r="163" spans="1:6" ht="12.75" customHeight="1" x14ac:dyDescent="0.2">
      <c r="A163" s="57">
        <v>32</v>
      </c>
      <c r="B163" s="91" t="s">
        <v>366</v>
      </c>
      <c r="C163" s="54" t="s">
        <v>367</v>
      </c>
      <c r="D163" s="55">
        <f t="shared" ref="D163:E163" si="39">D164+D169+D177+D187+D188</f>
        <v>269933</v>
      </c>
      <c r="E163" s="55">
        <f t="shared" si="39"/>
        <v>408849.53</v>
      </c>
      <c r="F163" s="56">
        <f t="shared" si="31"/>
        <v>151.46333719849002</v>
      </c>
    </row>
    <row r="164" spans="1:6" ht="12.75" customHeight="1" x14ac:dyDescent="0.2">
      <c r="A164" s="57">
        <v>321</v>
      </c>
      <c r="B164" s="91" t="s">
        <v>368</v>
      </c>
      <c r="C164" s="54" t="s">
        <v>369</v>
      </c>
      <c r="D164" s="55">
        <f t="shared" ref="D164:E164" si="40">SUM(D165:D168)</f>
        <v>75501</v>
      </c>
      <c r="E164" s="55">
        <f t="shared" si="40"/>
        <v>143100.1</v>
      </c>
      <c r="F164" s="56">
        <f t="shared" si="31"/>
        <v>189.53404590667674</v>
      </c>
    </row>
    <row r="165" spans="1:6" ht="12.75" customHeight="1" x14ac:dyDescent="0.2">
      <c r="A165" s="57">
        <v>3211</v>
      </c>
      <c r="B165" s="91" t="s">
        <v>370</v>
      </c>
      <c r="C165" s="54" t="s">
        <v>371</v>
      </c>
      <c r="D165" s="257">
        <v>1074</v>
      </c>
      <c r="E165" s="257">
        <v>8542.7000000000007</v>
      </c>
      <c r="F165" s="56">
        <f t="shared" si="31"/>
        <v>795.40968342644328</v>
      </c>
    </row>
    <row r="166" spans="1:6" ht="12.75" customHeight="1" x14ac:dyDescent="0.2">
      <c r="A166" s="57">
        <v>3212</v>
      </c>
      <c r="B166" s="91" t="s">
        <v>372</v>
      </c>
      <c r="C166" s="54" t="s">
        <v>373</v>
      </c>
      <c r="D166" s="257">
        <v>73823</v>
      </c>
      <c r="E166" s="257">
        <v>131455.4</v>
      </c>
      <c r="F166" s="56">
        <f t="shared" si="31"/>
        <v>178.06835268141364</v>
      </c>
    </row>
    <row r="167" spans="1:6" ht="12.75" customHeight="1" x14ac:dyDescent="0.2">
      <c r="A167" s="57">
        <v>3213</v>
      </c>
      <c r="B167" s="91" t="s">
        <v>374</v>
      </c>
      <c r="C167" s="54" t="s">
        <v>375</v>
      </c>
      <c r="D167" s="257">
        <v>450</v>
      </c>
      <c r="E167" s="257">
        <v>400</v>
      </c>
      <c r="F167" s="56">
        <f t="shared" si="31"/>
        <v>88.888888888888886</v>
      </c>
    </row>
    <row r="168" spans="1:6" ht="12.75" customHeight="1" x14ac:dyDescent="0.2">
      <c r="A168" s="57">
        <v>3214</v>
      </c>
      <c r="B168" s="91" t="s">
        <v>376</v>
      </c>
      <c r="C168" s="54" t="s">
        <v>377</v>
      </c>
      <c r="D168" s="257">
        <v>154</v>
      </c>
      <c r="E168" s="257">
        <v>2702</v>
      </c>
      <c r="F168" s="56">
        <f t="shared" si="31"/>
        <v>1754.5454545454547</v>
      </c>
    </row>
    <row r="169" spans="1:6" ht="12.75" customHeight="1" x14ac:dyDescent="0.2">
      <c r="A169" s="57">
        <v>322</v>
      </c>
      <c r="B169" s="91" t="s">
        <v>378</v>
      </c>
      <c r="C169" s="54" t="s">
        <v>379</v>
      </c>
      <c r="D169" s="55">
        <f t="shared" ref="D169:E169" si="41">SUM(D170:D176)</f>
        <v>97184</v>
      </c>
      <c r="E169" s="55">
        <f t="shared" si="41"/>
        <v>126849.16</v>
      </c>
      <c r="F169" s="56">
        <f t="shared" si="31"/>
        <v>130.52473658215345</v>
      </c>
    </row>
    <row r="170" spans="1:6" ht="12.75" customHeight="1" x14ac:dyDescent="0.2">
      <c r="A170" s="57">
        <v>3221</v>
      </c>
      <c r="B170" s="91" t="s">
        <v>380</v>
      </c>
      <c r="C170" s="54" t="s">
        <v>381</v>
      </c>
      <c r="D170" s="257">
        <v>17987</v>
      </c>
      <c r="E170" s="257">
        <v>27831.77</v>
      </c>
      <c r="F170" s="56">
        <f t="shared" si="31"/>
        <v>154.73269583588149</v>
      </c>
    </row>
    <row r="171" spans="1:6" ht="12.75" customHeight="1" x14ac:dyDescent="0.2">
      <c r="A171" s="57">
        <v>3222</v>
      </c>
      <c r="B171" s="91" t="s">
        <v>382</v>
      </c>
      <c r="C171" s="54" t="s">
        <v>383</v>
      </c>
      <c r="D171" s="257">
        <v>4447</v>
      </c>
      <c r="E171" s="257">
        <v>6503.35</v>
      </c>
      <c r="F171" s="56">
        <f t="shared" si="31"/>
        <v>146.24128626040027</v>
      </c>
    </row>
    <row r="172" spans="1:6" ht="12.75" customHeight="1" x14ac:dyDescent="0.2">
      <c r="A172" s="57">
        <v>3223</v>
      </c>
      <c r="B172" s="91" t="s">
        <v>384</v>
      </c>
      <c r="C172" s="54" t="s">
        <v>385</v>
      </c>
      <c r="D172" s="257">
        <v>65796</v>
      </c>
      <c r="E172" s="257">
        <v>82292.070000000007</v>
      </c>
      <c r="F172" s="56">
        <f t="shared" si="31"/>
        <v>125.07153930330112</v>
      </c>
    </row>
    <row r="173" spans="1:6" ht="12.75" customHeight="1" x14ac:dyDescent="0.2">
      <c r="A173" s="57">
        <v>3224</v>
      </c>
      <c r="B173" s="91" t="s">
        <v>386</v>
      </c>
      <c r="C173" s="54" t="s">
        <v>387</v>
      </c>
      <c r="D173" s="257">
        <v>3390</v>
      </c>
      <c r="E173" s="257">
        <v>7220.06</v>
      </c>
      <c r="F173" s="56">
        <f t="shared" si="31"/>
        <v>212.98112094395282</v>
      </c>
    </row>
    <row r="174" spans="1:6" ht="12.75" customHeight="1" x14ac:dyDescent="0.2">
      <c r="A174" s="57">
        <v>3225</v>
      </c>
      <c r="B174" s="91" t="s">
        <v>388</v>
      </c>
      <c r="C174" s="54" t="s">
        <v>389</v>
      </c>
      <c r="D174" s="257">
        <v>1140</v>
      </c>
      <c r="E174" s="257">
        <v>1233.0999999999999</v>
      </c>
      <c r="F174" s="56">
        <f t="shared" si="31"/>
        <v>108.16666666666666</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4424</v>
      </c>
      <c r="E176" s="257">
        <v>1768.81</v>
      </c>
      <c r="F176" s="56">
        <f t="shared" si="31"/>
        <v>39.982142857142854</v>
      </c>
    </row>
    <row r="177" spans="1:6" ht="12.75" customHeight="1" x14ac:dyDescent="0.2">
      <c r="A177" s="57">
        <v>323</v>
      </c>
      <c r="B177" s="91" t="s">
        <v>394</v>
      </c>
      <c r="C177" s="54" t="s">
        <v>395</v>
      </c>
      <c r="D177" s="55">
        <f t="shared" ref="D177:E177" si="42">SUM(D178:D186)</f>
        <v>85260</v>
      </c>
      <c r="E177" s="55">
        <f t="shared" si="42"/>
        <v>124022.81</v>
      </c>
      <c r="F177" s="56">
        <f t="shared" si="31"/>
        <v>145.46423879896787</v>
      </c>
    </row>
    <row r="178" spans="1:6" ht="12.75" customHeight="1" x14ac:dyDescent="0.2">
      <c r="A178" s="57">
        <v>3231</v>
      </c>
      <c r="B178" s="91" t="s">
        <v>396</v>
      </c>
      <c r="C178" s="54" t="s">
        <v>397</v>
      </c>
      <c r="D178" s="257">
        <v>12607</v>
      </c>
      <c r="E178" s="257">
        <v>16565.48</v>
      </c>
      <c r="F178" s="56">
        <f t="shared" si="31"/>
        <v>131.39906401205678</v>
      </c>
    </row>
    <row r="179" spans="1:6" ht="12.75" customHeight="1" x14ac:dyDescent="0.2">
      <c r="A179" s="57">
        <v>3232</v>
      </c>
      <c r="B179" s="91" t="s">
        <v>398</v>
      </c>
      <c r="C179" s="54" t="s">
        <v>399</v>
      </c>
      <c r="D179" s="257">
        <v>12840</v>
      </c>
      <c r="E179" s="257">
        <v>34371.199999999997</v>
      </c>
      <c r="F179" s="56">
        <f t="shared" si="31"/>
        <v>267.6884735202492</v>
      </c>
    </row>
    <row r="180" spans="1:6" ht="12.75" customHeight="1" x14ac:dyDescent="0.2">
      <c r="A180" s="57">
        <v>3233</v>
      </c>
      <c r="B180" s="91" t="s">
        <v>400</v>
      </c>
      <c r="C180" s="54" t="s">
        <v>401</v>
      </c>
      <c r="D180" s="257">
        <v>480</v>
      </c>
      <c r="E180" s="257">
        <v>9957</v>
      </c>
      <c r="F180" s="56">
        <f t="shared" si="31"/>
        <v>2074.375</v>
      </c>
    </row>
    <row r="181" spans="1:6" ht="12.75" customHeight="1" x14ac:dyDescent="0.2">
      <c r="A181" s="57">
        <v>3234</v>
      </c>
      <c r="B181" s="91" t="s">
        <v>402</v>
      </c>
      <c r="C181" s="54" t="s">
        <v>403</v>
      </c>
      <c r="D181" s="257">
        <v>24680</v>
      </c>
      <c r="E181" s="257">
        <v>25451.09</v>
      </c>
      <c r="F181" s="56">
        <f t="shared" si="31"/>
        <v>103.12435170178283</v>
      </c>
    </row>
    <row r="182" spans="1:6" ht="12.75" customHeight="1" x14ac:dyDescent="0.2">
      <c r="A182" s="57">
        <v>3235</v>
      </c>
      <c r="B182" s="91" t="s">
        <v>404</v>
      </c>
      <c r="C182" s="54" t="s">
        <v>405</v>
      </c>
      <c r="D182" s="257"/>
      <c r="E182" s="257"/>
      <c r="F182" s="56" t="str">
        <f t="shared" si="31"/>
        <v>-</v>
      </c>
    </row>
    <row r="183" spans="1:6" ht="12.75" customHeight="1" x14ac:dyDescent="0.2">
      <c r="A183" s="57">
        <v>3236</v>
      </c>
      <c r="B183" s="91" t="s">
        <v>406</v>
      </c>
      <c r="C183" s="54" t="s">
        <v>407</v>
      </c>
      <c r="D183" s="257">
        <v>330</v>
      </c>
      <c r="E183" s="257">
        <v>4185</v>
      </c>
      <c r="F183" s="56">
        <f t="shared" si="31"/>
        <v>1268.1818181818182</v>
      </c>
    </row>
    <row r="184" spans="1:6" ht="12.75" customHeight="1" x14ac:dyDescent="0.2">
      <c r="A184" s="57">
        <v>3237</v>
      </c>
      <c r="B184" s="91" t="s">
        <v>408</v>
      </c>
      <c r="C184" s="54" t="s">
        <v>409</v>
      </c>
      <c r="D184" s="257">
        <v>23151</v>
      </c>
      <c r="E184" s="257">
        <v>22155.26</v>
      </c>
      <c r="F184" s="56">
        <f t="shared" si="31"/>
        <v>95.698933091443124</v>
      </c>
    </row>
    <row r="185" spans="1:6" ht="12.75" customHeight="1" x14ac:dyDescent="0.2">
      <c r="A185" s="57">
        <v>3238</v>
      </c>
      <c r="B185" s="91" t="s">
        <v>410</v>
      </c>
      <c r="C185" s="54" t="s">
        <v>411</v>
      </c>
      <c r="D185" s="257">
        <v>8605</v>
      </c>
      <c r="E185" s="257">
        <v>8770.43</v>
      </c>
      <c r="F185" s="56">
        <f t="shared" si="31"/>
        <v>101.92248692620569</v>
      </c>
    </row>
    <row r="186" spans="1:6" ht="12.75" customHeight="1" x14ac:dyDescent="0.2">
      <c r="A186" s="57">
        <v>3239</v>
      </c>
      <c r="B186" s="91" t="s">
        <v>412</v>
      </c>
      <c r="C186" s="54" t="s">
        <v>413</v>
      </c>
      <c r="D186" s="257">
        <v>2567</v>
      </c>
      <c r="E186" s="257">
        <v>2567.35</v>
      </c>
      <c r="F186" s="56">
        <f t="shared" si="31"/>
        <v>100.01363459291002</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11988</v>
      </c>
      <c r="E188" s="55">
        <f t="shared" si="43"/>
        <v>14877.46</v>
      </c>
      <c r="F188" s="56">
        <f t="shared" si="31"/>
        <v>124.10293626960294</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v>2159</v>
      </c>
      <c r="E190" s="257">
        <v>1539.44</v>
      </c>
      <c r="F190" s="56">
        <f t="shared" si="31"/>
        <v>71.303381194997684</v>
      </c>
    </row>
    <row r="191" spans="1:6" ht="12.75" customHeight="1" x14ac:dyDescent="0.2">
      <c r="A191" s="57">
        <v>3293</v>
      </c>
      <c r="B191" s="91" t="s">
        <v>422</v>
      </c>
      <c r="C191" s="54" t="s">
        <v>423</v>
      </c>
      <c r="D191" s="257">
        <v>885</v>
      </c>
      <c r="E191" s="257">
        <v>158.63</v>
      </c>
      <c r="F191" s="56">
        <f t="shared" si="31"/>
        <v>17.924293785310734</v>
      </c>
    </row>
    <row r="192" spans="1:6" ht="12.75" customHeight="1" x14ac:dyDescent="0.2">
      <c r="A192" s="57">
        <v>3294</v>
      </c>
      <c r="B192" s="91" t="s">
        <v>424</v>
      </c>
      <c r="C192" s="54" t="s">
        <v>425</v>
      </c>
      <c r="D192" s="257">
        <v>350</v>
      </c>
      <c r="E192" s="257">
        <v>350</v>
      </c>
      <c r="F192" s="56">
        <f t="shared" si="31"/>
        <v>100</v>
      </c>
    </row>
    <row r="193" spans="1:6" ht="12.75" customHeight="1" x14ac:dyDescent="0.2">
      <c r="A193" s="57">
        <v>3295</v>
      </c>
      <c r="B193" s="91" t="s">
        <v>426</v>
      </c>
      <c r="C193" s="54" t="s">
        <v>427</v>
      </c>
      <c r="D193" s="257">
        <v>3213</v>
      </c>
      <c r="E193" s="257">
        <v>1100</v>
      </c>
      <c r="F193" s="56">
        <f t="shared" si="31"/>
        <v>34.235916588857769</v>
      </c>
    </row>
    <row r="194" spans="1:6" ht="12.75" customHeight="1" x14ac:dyDescent="0.2">
      <c r="A194" s="57" t="s">
        <v>428</v>
      </c>
      <c r="B194" s="91" t="s">
        <v>429</v>
      </c>
      <c r="C194" s="54" t="s">
        <v>428</v>
      </c>
      <c r="D194" s="257">
        <v>2864</v>
      </c>
      <c r="E194" s="257">
        <v>7395.68</v>
      </c>
      <c r="F194" s="56">
        <f t="shared" si="31"/>
        <v>258.22905027932961</v>
      </c>
    </row>
    <row r="195" spans="1:6" ht="12.75" customHeight="1" x14ac:dyDescent="0.2">
      <c r="A195" s="57">
        <v>3299</v>
      </c>
      <c r="B195" s="91" t="s">
        <v>430</v>
      </c>
      <c r="C195" s="54" t="s">
        <v>431</v>
      </c>
      <c r="D195" s="257">
        <v>2517</v>
      </c>
      <c r="E195" s="257">
        <v>4333.71</v>
      </c>
      <c r="F195" s="56">
        <f t="shared" si="31"/>
        <v>172.17759237187127</v>
      </c>
    </row>
    <row r="196" spans="1:6" ht="12.75" customHeight="1" x14ac:dyDescent="0.2">
      <c r="A196" s="57">
        <v>34</v>
      </c>
      <c r="B196" s="247" t="s">
        <v>432</v>
      </c>
      <c r="C196" s="54" t="s">
        <v>433</v>
      </c>
      <c r="D196" s="55">
        <f t="shared" ref="D196:E196" si="44">D197+D202+D210</f>
        <v>3015</v>
      </c>
      <c r="E196" s="55">
        <f t="shared" si="44"/>
        <v>5597.59</v>
      </c>
      <c r="F196" s="56">
        <f t="shared" si="31"/>
        <v>185.6580431177446</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3015</v>
      </c>
      <c r="E210" s="55">
        <f t="shared" si="47"/>
        <v>5597.59</v>
      </c>
      <c r="F210" s="56">
        <f t="shared" si="31"/>
        <v>185.6580431177446</v>
      </c>
    </row>
    <row r="211" spans="1:6" ht="12.75" customHeight="1" x14ac:dyDescent="0.2">
      <c r="A211" s="57">
        <v>3431</v>
      </c>
      <c r="B211" s="247" t="s">
        <v>462</v>
      </c>
      <c r="C211" s="54" t="s">
        <v>463</v>
      </c>
      <c r="D211" s="257">
        <v>925</v>
      </c>
      <c r="E211" s="257">
        <v>1251.55</v>
      </c>
      <c r="F211" s="56">
        <f t="shared" si="31"/>
        <v>135.3027027027027</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v>1865</v>
      </c>
      <c r="E213" s="257">
        <v>4346.04</v>
      </c>
      <c r="F213" s="56">
        <f t="shared" si="31"/>
        <v>233.03163538873997</v>
      </c>
    </row>
    <row r="214" spans="1:6" ht="12.75" customHeight="1" x14ac:dyDescent="0.2">
      <c r="A214" s="57">
        <v>3434</v>
      </c>
      <c r="B214" s="91" t="s">
        <v>468</v>
      </c>
      <c r="C214" s="54" t="s">
        <v>469</v>
      </c>
      <c r="D214" s="257">
        <v>225</v>
      </c>
      <c r="E214" s="257"/>
      <c r="F214" s="56">
        <f t="shared" si="31"/>
        <v>0</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2808904</v>
      </c>
      <c r="E289" s="55">
        <f t="shared" si="79"/>
        <v>3029822.6799999997</v>
      </c>
      <c r="F289" s="56">
        <f t="shared" si="76"/>
        <v>107.86494234050006</v>
      </c>
    </row>
    <row r="290" spans="1:6" ht="12.75" customHeight="1" x14ac:dyDescent="0.2">
      <c r="A290" s="57" t="s">
        <v>605</v>
      </c>
      <c r="B290" s="91" t="s">
        <v>616</v>
      </c>
      <c r="C290" s="54" t="s">
        <v>617</v>
      </c>
      <c r="D290" s="55">
        <f>IF(D6&gt;=D289,D6-D289,0)</f>
        <v>57161</v>
      </c>
      <c r="E290" s="55">
        <f>IF(E6&gt;=E289,E6-E289,0)</f>
        <v>262163.85000000056</v>
      </c>
      <c r="F290" s="56">
        <f t="shared" si="76"/>
        <v>458.64111894473598</v>
      </c>
    </row>
    <row r="291" spans="1:6" ht="12.75" customHeight="1" x14ac:dyDescent="0.2">
      <c r="A291" s="57" t="s">
        <v>605</v>
      </c>
      <c r="B291" s="91" t="s">
        <v>618</v>
      </c>
      <c r="C291" s="54" t="s">
        <v>619</v>
      </c>
      <c r="D291" s="55">
        <f>IF(D289&gt;=D6,D289-D6,0)</f>
        <v>0</v>
      </c>
      <c r="E291" s="55">
        <f>IF(E289&gt;=E6,E289-E6,0)</f>
        <v>0</v>
      </c>
      <c r="F291" s="56" t="str">
        <f t="shared" si="76"/>
        <v>-</v>
      </c>
    </row>
    <row r="292" spans="1:6" ht="12.75" customHeight="1" x14ac:dyDescent="0.2">
      <c r="A292" s="57">
        <v>92211</v>
      </c>
      <c r="B292" s="91" t="s">
        <v>620</v>
      </c>
      <c r="C292" s="54" t="s">
        <v>621</v>
      </c>
      <c r="D292" s="257">
        <v>1386179</v>
      </c>
      <c r="E292" s="257">
        <v>1448815.95</v>
      </c>
      <c r="F292" s="56">
        <f t="shared" si="76"/>
        <v>104.51867688083574</v>
      </c>
    </row>
    <row r="293" spans="1:6" ht="12.75" customHeight="1" x14ac:dyDescent="0.2">
      <c r="A293" s="57">
        <v>92221</v>
      </c>
      <c r="B293" s="91" t="s">
        <v>622</v>
      </c>
      <c r="C293" s="54" t="s">
        <v>623</v>
      </c>
      <c r="D293" s="257"/>
      <c r="E293" s="257">
        <v>0</v>
      </c>
      <c r="F293" s="56" t="str">
        <f t="shared" si="76"/>
        <v>-</v>
      </c>
    </row>
    <row r="294" spans="1:6" ht="12.75" customHeight="1" x14ac:dyDescent="0.2">
      <c r="A294" s="57">
        <v>96</v>
      </c>
      <c r="B294" s="91" t="s">
        <v>624</v>
      </c>
      <c r="C294" s="54" t="s">
        <v>625</v>
      </c>
      <c r="D294" s="257">
        <v>10600</v>
      </c>
      <c r="E294" s="257">
        <v>9504.99</v>
      </c>
      <c r="F294" s="56">
        <f t="shared" si="76"/>
        <v>89.669716981132069</v>
      </c>
    </row>
    <row r="295" spans="1:6" ht="24" x14ac:dyDescent="0.2">
      <c r="A295" s="57">
        <v>9661</v>
      </c>
      <c r="B295" s="91" t="s">
        <v>626</v>
      </c>
      <c r="C295" s="54" t="s">
        <v>627</v>
      </c>
      <c r="D295" s="257">
        <v>10600</v>
      </c>
      <c r="E295" s="257">
        <v>9504.99</v>
      </c>
      <c r="F295" s="56">
        <f t="shared" si="76"/>
        <v>89.669716981132069</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311</v>
      </c>
      <c r="E298" s="55">
        <f t="shared" si="80"/>
        <v>269.11</v>
      </c>
      <c r="F298" s="56">
        <f t="shared" ref="F298:F418" si="81">IF(D298&lt;&gt;0,IF(E298/D298&gt;=100,"&gt;&gt;100",E298/D298*100),"-")</f>
        <v>86.530546623794208</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311</v>
      </c>
      <c r="E311" s="55">
        <f t="shared" si="85"/>
        <v>269.11</v>
      </c>
      <c r="F311" s="56">
        <f t="shared" si="81"/>
        <v>86.530546623794208</v>
      </c>
    </row>
    <row r="312" spans="1:6" ht="12.75" customHeight="1" x14ac:dyDescent="0.2">
      <c r="A312" s="57">
        <v>721</v>
      </c>
      <c r="B312" s="91" t="s">
        <v>659</v>
      </c>
      <c r="C312" s="54" t="s">
        <v>660</v>
      </c>
      <c r="D312" s="55">
        <f t="shared" ref="D312:E312" si="86">SUM(D313:D316)</f>
        <v>311</v>
      </c>
      <c r="E312" s="55">
        <f t="shared" si="86"/>
        <v>269.11</v>
      </c>
      <c r="F312" s="56">
        <f t="shared" si="81"/>
        <v>86.530546623794208</v>
      </c>
    </row>
    <row r="313" spans="1:6" ht="12.75" customHeight="1" x14ac:dyDescent="0.2">
      <c r="A313" s="57">
        <v>7211</v>
      </c>
      <c r="B313" s="91" t="s">
        <v>661</v>
      </c>
      <c r="C313" s="54" t="s">
        <v>662</v>
      </c>
      <c r="D313" s="257">
        <v>311</v>
      </c>
      <c r="E313" s="257">
        <v>269.11</v>
      </c>
      <c r="F313" s="56">
        <f t="shared" si="81"/>
        <v>86.530546623794208</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683</v>
      </c>
      <c r="E350" s="55">
        <f t="shared" si="95"/>
        <v>286387.67000000004</v>
      </c>
      <c r="F350" s="56" t="str">
        <f t="shared" si="81"/>
        <v>&gt;&gt;100</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683</v>
      </c>
      <c r="E363" s="55">
        <f t="shared" si="99"/>
        <v>3449.21</v>
      </c>
      <c r="F363" s="56">
        <f t="shared" si="81"/>
        <v>505.00878477305997</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0</v>
      </c>
      <c r="E369" s="55">
        <f t="shared" si="101"/>
        <v>2851.2</v>
      </c>
      <c r="F369" s="56" t="str">
        <f t="shared" si="81"/>
        <v>-</v>
      </c>
    </row>
    <row r="370" spans="1:6" ht="12.75" customHeight="1" x14ac:dyDescent="0.2">
      <c r="A370" s="57">
        <v>4221</v>
      </c>
      <c r="B370" s="91" t="s">
        <v>671</v>
      </c>
      <c r="C370" s="54" t="s">
        <v>763</v>
      </c>
      <c r="D370" s="257"/>
      <c r="E370" s="257"/>
      <c r="F370" s="56" t="str">
        <f t="shared" si="81"/>
        <v>-</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v>2266.25</v>
      </c>
      <c r="F375" s="56" t="str">
        <f t="shared" si="81"/>
        <v>-</v>
      </c>
    </row>
    <row r="376" spans="1:6" ht="12.75" customHeight="1" x14ac:dyDescent="0.2">
      <c r="A376" s="57">
        <v>4227</v>
      </c>
      <c r="B376" s="247" t="s">
        <v>683</v>
      </c>
      <c r="C376" s="54" t="s">
        <v>770</v>
      </c>
      <c r="D376" s="257"/>
      <c r="E376" s="257">
        <v>584.95000000000005</v>
      </c>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683</v>
      </c>
      <c r="E383" s="55">
        <f t="shared" si="103"/>
        <v>598.01</v>
      </c>
      <c r="F383" s="56">
        <f t="shared" si="81"/>
        <v>87.556368960468518</v>
      </c>
    </row>
    <row r="384" spans="1:6" ht="12.75" customHeight="1" x14ac:dyDescent="0.2">
      <c r="A384" s="57">
        <v>4241</v>
      </c>
      <c r="B384" s="91" t="s">
        <v>780</v>
      </c>
      <c r="C384" s="54" t="s">
        <v>781</v>
      </c>
      <c r="D384" s="257">
        <v>683</v>
      </c>
      <c r="E384" s="257">
        <v>598.01</v>
      </c>
      <c r="F384" s="56">
        <f t="shared" si="81"/>
        <v>87.556368960468518</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282938.46000000002</v>
      </c>
      <c r="F402" s="56" t="str">
        <f t="shared" si="81"/>
        <v>-</v>
      </c>
    </row>
    <row r="403" spans="1:6" ht="12.75" customHeight="1" x14ac:dyDescent="0.2">
      <c r="A403" s="57">
        <v>451</v>
      </c>
      <c r="B403" s="91" t="s">
        <v>808</v>
      </c>
      <c r="C403" s="54" t="s">
        <v>809</v>
      </c>
      <c r="D403" s="257"/>
      <c r="E403" s="257">
        <v>282938.46000000002</v>
      </c>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372</v>
      </c>
      <c r="E408" s="55">
        <f t="shared" si="111"/>
        <v>286118.56000000006</v>
      </c>
      <c r="F408" s="56" t="str">
        <f t="shared" si="81"/>
        <v>&gt;&gt;100</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v>1114264</v>
      </c>
      <c r="E410" s="257">
        <v>1116979.93</v>
      </c>
      <c r="F410" s="56">
        <f t="shared" si="81"/>
        <v>100.24374205753752</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2866376</v>
      </c>
      <c r="E412" s="55">
        <f>E6+E298</f>
        <v>3292255.64</v>
      </c>
      <c r="F412" s="56">
        <f t="shared" si="81"/>
        <v>114.8577730207063</v>
      </c>
    </row>
    <row r="413" spans="1:6" ht="12.75" customHeight="1" x14ac:dyDescent="0.2">
      <c r="A413" s="57" t="s">
        <v>605</v>
      </c>
      <c r="B413" s="91" t="s">
        <v>828</v>
      </c>
      <c r="C413" s="54" t="s">
        <v>829</v>
      </c>
      <c r="D413" s="55">
        <f t="shared" ref="D413:E413" si="112">D289+D350</f>
        <v>2809587</v>
      </c>
      <c r="E413" s="55">
        <f t="shared" si="112"/>
        <v>3316210.3499999996</v>
      </c>
      <c r="F413" s="56">
        <f t="shared" si="81"/>
        <v>118.03195095934026</v>
      </c>
    </row>
    <row r="414" spans="1:6" ht="12.75" customHeight="1" x14ac:dyDescent="0.2">
      <c r="A414" s="57" t="s">
        <v>605</v>
      </c>
      <c r="B414" s="91" t="s">
        <v>830</v>
      </c>
      <c r="C414" s="54" t="s">
        <v>831</v>
      </c>
      <c r="D414" s="55">
        <f t="shared" ref="D414:E414" si="113">IF(D412&gt;=D413,D412-D413,0)</f>
        <v>56789</v>
      </c>
      <c r="E414" s="55">
        <f t="shared" si="113"/>
        <v>0</v>
      </c>
      <c r="F414" s="56">
        <f t="shared" si="81"/>
        <v>0</v>
      </c>
    </row>
    <row r="415" spans="1:6" ht="12.75" customHeight="1" x14ac:dyDescent="0.2">
      <c r="A415" s="57" t="s">
        <v>605</v>
      </c>
      <c r="B415" s="91" t="s">
        <v>832</v>
      </c>
      <c r="C415" s="54" t="s">
        <v>833</v>
      </c>
      <c r="D415" s="55">
        <f t="shared" ref="D415:E415" si="114">IF(D413&gt;=D412,D413-D412,0)</f>
        <v>0</v>
      </c>
      <c r="E415" s="55">
        <f t="shared" si="114"/>
        <v>23954.709999999497</v>
      </c>
      <c r="F415" s="56" t="str">
        <f t="shared" si="81"/>
        <v>-</v>
      </c>
    </row>
    <row r="416" spans="1:6" ht="12.75" customHeight="1" x14ac:dyDescent="0.2">
      <c r="A416" s="65" t="s">
        <v>834</v>
      </c>
      <c r="B416" s="247" t="s">
        <v>835</v>
      </c>
      <c r="C416" s="66" t="s">
        <v>836</v>
      </c>
      <c r="D416" s="55">
        <f t="shared" ref="D416:E416" si="115">IF(D292-D293+D409-D410&gt;=0,D292-D293+D409-D410,0)</f>
        <v>271915</v>
      </c>
      <c r="E416" s="55">
        <f t="shared" si="115"/>
        <v>331836.02</v>
      </c>
      <c r="F416" s="56">
        <f t="shared" si="81"/>
        <v>122.03667322508873</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10600</v>
      </c>
      <c r="E418" s="67">
        <f t="shared" si="117"/>
        <v>9504.99</v>
      </c>
      <c r="F418" s="62">
        <f t="shared" si="81"/>
        <v>89.669716981132069</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v>0</v>
      </c>
      <c r="E637" s="257">
        <v>0</v>
      </c>
      <c r="F637" s="56" t="str">
        <f t="shared" si="119"/>
        <v>-</v>
      </c>
    </row>
    <row r="638" spans="1:6" ht="12.75" customHeight="1" x14ac:dyDescent="0.2">
      <c r="A638" s="57">
        <v>92223</v>
      </c>
      <c r="B638" s="91" t="s">
        <v>1270</v>
      </c>
      <c r="C638" s="54" t="s">
        <v>1271</v>
      </c>
      <c r="D638" s="257">
        <v>252269</v>
      </c>
      <c r="E638" s="257">
        <v>252269.13</v>
      </c>
      <c r="F638" s="56">
        <f t="shared" si="119"/>
        <v>100.00005153229293</v>
      </c>
    </row>
    <row r="639" spans="1:6" ht="12.75" customHeight="1" x14ac:dyDescent="0.2">
      <c r="A639" s="57" t="s">
        <v>605</v>
      </c>
      <c r="B639" s="91" t="s">
        <v>1272</v>
      </c>
      <c r="C639" s="54" t="s">
        <v>1273</v>
      </c>
      <c r="D639" s="55">
        <f t="shared" ref="D639:E639" si="180">D412+D420</f>
        <v>2866376</v>
      </c>
      <c r="E639" s="55">
        <f t="shared" si="180"/>
        <v>3292255.64</v>
      </c>
      <c r="F639" s="56">
        <f t="shared" si="119"/>
        <v>114.8577730207063</v>
      </c>
    </row>
    <row r="640" spans="1:6" ht="12.75" customHeight="1" x14ac:dyDescent="0.2">
      <c r="A640" s="57" t="s">
        <v>605</v>
      </c>
      <c r="B640" s="91" t="s">
        <v>1274</v>
      </c>
      <c r="C640" s="54" t="s">
        <v>1275</v>
      </c>
      <c r="D640" s="55">
        <f t="shared" ref="D640:E640" si="181">D413+D528</f>
        <v>2809587</v>
      </c>
      <c r="E640" s="55">
        <f t="shared" si="181"/>
        <v>3316210.3499999996</v>
      </c>
      <c r="F640" s="56">
        <f t="shared" si="119"/>
        <v>118.03195095934026</v>
      </c>
    </row>
    <row r="641" spans="1:6" ht="12.75" customHeight="1" x14ac:dyDescent="0.2">
      <c r="A641" s="57" t="s">
        <v>605</v>
      </c>
      <c r="B641" s="91" t="s">
        <v>1276</v>
      </c>
      <c r="C641" s="54" t="s">
        <v>1277</v>
      </c>
      <c r="D641" s="55">
        <f t="shared" ref="D641:E641" si="182">IF(D639&gt;=D640,D639-D640,0)</f>
        <v>56789</v>
      </c>
      <c r="E641" s="55">
        <f t="shared" si="182"/>
        <v>0</v>
      </c>
      <c r="F641" s="56">
        <f t="shared" si="119"/>
        <v>0</v>
      </c>
    </row>
    <row r="642" spans="1:6" ht="12.75" customHeight="1" x14ac:dyDescent="0.2">
      <c r="A642" s="57" t="s">
        <v>605</v>
      </c>
      <c r="B642" s="91" t="s">
        <v>1278</v>
      </c>
      <c r="C642" s="54" t="s">
        <v>1279</v>
      </c>
      <c r="D642" s="55">
        <f t="shared" ref="D642:E642" si="183">IF(D640&gt;=D639,D640-D639,0)</f>
        <v>0</v>
      </c>
      <c r="E642" s="55">
        <f t="shared" si="183"/>
        <v>23954.709999999497</v>
      </c>
      <c r="F642" s="56" t="str">
        <f t="shared" si="119"/>
        <v>-</v>
      </c>
    </row>
    <row r="643" spans="1:6" ht="24" x14ac:dyDescent="0.2">
      <c r="A643" s="65" t="s">
        <v>1280</v>
      </c>
      <c r="B643" s="91" t="s">
        <v>1281</v>
      </c>
      <c r="C643" s="66" t="s">
        <v>1280</v>
      </c>
      <c r="D643" s="55">
        <f t="shared" ref="D643:E643" si="184">IF(D416-D417+D637-D638&gt;=0,D416-D417+D637-D638,0)</f>
        <v>19646</v>
      </c>
      <c r="E643" s="55">
        <f t="shared" si="184"/>
        <v>79566.890000000014</v>
      </c>
      <c r="F643" s="56">
        <f t="shared" si="119"/>
        <v>405.00300315585872</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76435</v>
      </c>
      <c r="E645" s="55">
        <f t="shared" si="186"/>
        <v>55612.180000000517</v>
      </c>
      <c r="F645" s="56">
        <f t="shared" si="119"/>
        <v>72.757480211945463</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v>389915</v>
      </c>
      <c r="E647" s="258">
        <v>432383.81</v>
      </c>
      <c r="F647" s="62">
        <f t="shared" si="119"/>
        <v>110.89181231806933</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60268</v>
      </c>
      <c r="E649" s="257">
        <v>116281.07</v>
      </c>
      <c r="F649" s="56">
        <f t="shared" ref="F649:F724" si="188">IF(D649&lt;&gt;0,IF(E649/D649&gt;=100,"&gt;&gt;100",E649/D649*100),"-")</f>
        <v>192.93998473485101</v>
      </c>
    </row>
    <row r="650" spans="1:6" ht="12.75" customHeight="1" x14ac:dyDescent="0.2">
      <c r="A650" s="57" t="s">
        <v>1293</v>
      </c>
      <c r="B650" s="91" t="s">
        <v>1294</v>
      </c>
      <c r="C650" s="54" t="s">
        <v>1293</v>
      </c>
      <c r="D650" s="257">
        <v>99898</v>
      </c>
      <c r="E650" s="257">
        <v>82040.56</v>
      </c>
      <c r="F650" s="56">
        <f t="shared" si="188"/>
        <v>82.124326813349612</v>
      </c>
    </row>
    <row r="651" spans="1:6" ht="12.75" customHeight="1" x14ac:dyDescent="0.2">
      <c r="A651" s="57" t="s">
        <v>1295</v>
      </c>
      <c r="B651" s="91" t="s">
        <v>1296</v>
      </c>
      <c r="C651" s="54" t="s">
        <v>1295</v>
      </c>
      <c r="D651" s="257">
        <v>68647</v>
      </c>
      <c r="E651" s="257">
        <v>110978.78</v>
      </c>
      <c r="F651" s="56">
        <f t="shared" si="188"/>
        <v>161.66588488936151</v>
      </c>
    </row>
    <row r="652" spans="1:6" ht="24" x14ac:dyDescent="0.2">
      <c r="A652" s="57">
        <v>11</v>
      </c>
      <c r="B652" s="91" t="s">
        <v>1297</v>
      </c>
      <c r="C652" s="54" t="s">
        <v>1298</v>
      </c>
      <c r="D652" s="55">
        <f t="shared" ref="D652:E652" si="189">+D649+D650-D651</f>
        <v>91519</v>
      </c>
      <c r="E652" s="55">
        <f t="shared" si="189"/>
        <v>87342.85</v>
      </c>
      <c r="F652" s="56">
        <f t="shared" si="188"/>
        <v>95.436849178859035</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46</v>
      </c>
      <c r="E654" s="280">
        <v>51</v>
      </c>
      <c r="F654" s="56">
        <f t="shared" si="188"/>
        <v>110.86956521739131</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34</v>
      </c>
      <c r="E656" s="280">
        <v>35</v>
      </c>
      <c r="F656" s="56">
        <f t="shared" si="188"/>
        <v>102.94117647058823</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2411189</v>
      </c>
      <c r="E675" s="257">
        <v>2499732.4300000002</v>
      </c>
      <c r="F675" s="56">
        <f t="shared" si="188"/>
        <v>103.67218952972993</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v>2709</v>
      </c>
      <c r="E694" s="257">
        <v>9296.57</v>
      </c>
      <c r="F694" s="56">
        <f t="shared" si="188"/>
        <v>343.17349575489106</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c r="E710" s="257">
        <v>288</v>
      </c>
      <c r="F710" s="56" t="str">
        <f t="shared" si="188"/>
        <v>-</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v>7275</v>
      </c>
      <c r="E712" s="257"/>
      <c r="F712" s="56">
        <f t="shared" si="188"/>
        <v>0</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c r="F716" s="56" t="str">
        <f t="shared" si="188"/>
        <v>-</v>
      </c>
    </row>
    <row r="717" spans="1:6" ht="12.75" customHeight="1" x14ac:dyDescent="0.2">
      <c r="A717" s="57">
        <v>31215</v>
      </c>
      <c r="B717" s="91" t="s">
        <v>1410</v>
      </c>
      <c r="C717" s="54" t="s">
        <v>1411</v>
      </c>
      <c r="D717" s="257">
        <v>3612</v>
      </c>
      <c r="E717" s="257">
        <v>18235.78</v>
      </c>
      <c r="F717" s="56">
        <f t="shared" si="188"/>
        <v>504.86655592469543</v>
      </c>
    </row>
    <row r="718" spans="1:6" ht="12.75" customHeight="1" x14ac:dyDescent="0.2">
      <c r="A718" s="57">
        <v>32121</v>
      </c>
      <c r="B718" s="91" t="s">
        <v>1412</v>
      </c>
      <c r="C718" s="54" t="s">
        <v>1413</v>
      </c>
      <c r="D718" s="257">
        <v>73823</v>
      </c>
      <c r="E718" s="257">
        <v>131455.4</v>
      </c>
      <c r="F718" s="56">
        <f t="shared" si="188"/>
        <v>178.06835268141364</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v>330</v>
      </c>
      <c r="E720" s="257">
        <v>1500</v>
      </c>
      <c r="F720" s="56">
        <f t="shared" si="188"/>
        <v>454.54545454545456</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v>18388</v>
      </c>
      <c r="E722" s="257">
        <v>15142.76</v>
      </c>
      <c r="F722" s="56">
        <f t="shared" si="188"/>
        <v>82.351316075701547</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1" workbookViewId="0">
      <selection activeCell="D101" sqref="D101"/>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522864.9</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3414440.7699999996</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v>41789.769999999997</v>
      </c>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3086263.3299999996</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2672326.02</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405984.65</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5597.59</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2355.0700000000002</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286387.67</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3362521.3399999994</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v>2387.4</v>
      </c>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3073746.2699999996</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2656740.96</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409039.65</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5600.59</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2365.0700000000002</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286387.67</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574784.33000000007</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1582.68</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v>0</v>
      </c>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v>0</v>
      </c>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1582.68</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v>0</v>
      </c>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v>0</v>
      </c>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1582.68</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1582.68</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v>0</v>
      </c>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v>0</v>
      </c>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v>0</v>
      </c>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v>0</v>
      </c>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v>0</v>
      </c>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v>0</v>
      </c>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v>0</v>
      </c>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v>0</v>
      </c>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573201.65</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v>111147.13</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462054.52</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3</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19100</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3</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1</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0</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3298</v>
      </c>
      <c r="B1" s="398"/>
      <c r="C1" s="398"/>
      <c r="D1" s="295"/>
    </row>
    <row r="2" spans="1:17" ht="33" customHeight="1" x14ac:dyDescent="0.2">
      <c r="A2" s="399" t="s">
        <v>3299</v>
      </c>
      <c r="B2" s="400"/>
      <c r="C2" s="395"/>
      <c r="D2" s="4"/>
      <c r="E2" s="4"/>
      <c r="F2" s="4"/>
      <c r="G2" s="4"/>
      <c r="H2" s="4"/>
      <c r="I2" s="4"/>
      <c r="J2" s="4"/>
      <c r="K2" s="4"/>
      <c r="L2" s="4"/>
      <c r="M2" s="4"/>
      <c r="N2" s="4"/>
      <c r="O2" s="4"/>
      <c r="P2" s="4"/>
      <c r="Q2" s="4"/>
    </row>
    <row r="3" spans="1:17" ht="18.75" customHeight="1" x14ac:dyDescent="0.2">
      <c r="A3" s="43" t="s">
        <v>3300</v>
      </c>
      <c r="B3" s="401" t="s">
        <v>3301</v>
      </c>
      <c r="C3" s="395"/>
      <c r="D3" s="4"/>
      <c r="E3" s="4"/>
      <c r="F3" s="4"/>
      <c r="G3" s="4"/>
      <c r="H3" s="4"/>
      <c r="I3" s="4"/>
      <c r="J3" s="4"/>
      <c r="K3" s="4"/>
      <c r="L3" s="4"/>
      <c r="M3" s="4"/>
      <c r="N3" s="4"/>
      <c r="O3" s="4"/>
      <c r="P3" s="4"/>
      <c r="Q3" s="4"/>
    </row>
    <row r="4" spans="1:17" ht="37.5" hidden="1" customHeight="1" x14ac:dyDescent="0.2">
      <c r="A4" s="44" t="s">
        <v>3302</v>
      </c>
      <c r="B4" s="394" t="s">
        <v>3303</v>
      </c>
      <c r="C4" s="395"/>
      <c r="D4" s="4"/>
      <c r="E4" s="4"/>
      <c r="F4" s="4"/>
      <c r="G4" s="4"/>
      <c r="H4" s="4"/>
      <c r="I4" s="4"/>
      <c r="J4" s="4"/>
      <c r="K4" s="4"/>
      <c r="L4" s="4"/>
      <c r="M4" s="4"/>
      <c r="N4" s="4"/>
      <c r="O4" s="4"/>
      <c r="P4" s="4"/>
      <c r="Q4" s="4"/>
    </row>
    <row r="5" spans="1:17" ht="48" hidden="1" customHeight="1" x14ac:dyDescent="0.2">
      <c r="A5" s="44" t="s">
        <v>3302</v>
      </c>
      <c r="B5" s="394" t="s">
        <v>3304</v>
      </c>
      <c r="C5" s="395"/>
      <c r="D5" s="4"/>
      <c r="E5" s="4"/>
      <c r="F5" s="4"/>
      <c r="G5" s="4"/>
      <c r="H5" s="4"/>
      <c r="I5" s="4"/>
      <c r="J5" s="4"/>
      <c r="K5" s="4"/>
      <c r="L5" s="4"/>
      <c r="M5" s="4"/>
      <c r="N5" s="4"/>
      <c r="O5" s="4"/>
      <c r="P5" s="4"/>
      <c r="Q5" s="4"/>
    </row>
    <row r="6" spans="1:17" ht="59.25" hidden="1" customHeight="1" x14ac:dyDescent="0.2">
      <c r="A6" s="44" t="s">
        <v>3302</v>
      </c>
      <c r="B6" s="394" t="s">
        <v>3305</v>
      </c>
      <c r="C6" s="395"/>
      <c r="D6" s="4"/>
      <c r="E6" s="4"/>
      <c r="F6" s="4"/>
      <c r="G6" s="4"/>
      <c r="H6" s="4"/>
      <c r="I6" s="4"/>
      <c r="J6" s="4"/>
      <c r="K6" s="4"/>
      <c r="L6" s="4"/>
      <c r="M6" s="4"/>
      <c r="N6" s="4"/>
      <c r="O6" s="4"/>
      <c r="P6" s="4"/>
      <c r="Q6" s="4"/>
    </row>
    <row r="7" spans="1:17" ht="48" hidden="1" customHeight="1" x14ac:dyDescent="0.2">
      <c r="A7" s="44" t="s">
        <v>3306</v>
      </c>
      <c r="B7" s="394" t="s">
        <v>3307</v>
      </c>
      <c r="C7" s="395"/>
      <c r="D7" s="4"/>
      <c r="E7" s="4"/>
      <c r="F7" s="4"/>
      <c r="G7" s="4"/>
      <c r="H7" s="4"/>
      <c r="I7" s="4"/>
      <c r="J7" s="4"/>
      <c r="K7" s="4"/>
      <c r="L7" s="4"/>
      <c r="M7" s="4"/>
      <c r="N7" s="4"/>
      <c r="O7" s="4"/>
      <c r="P7" s="4"/>
      <c r="Q7" s="4"/>
    </row>
    <row r="8" spans="1:17" ht="41.25" hidden="1" customHeight="1" x14ac:dyDescent="0.2">
      <c r="A8" s="44" t="s">
        <v>3308</v>
      </c>
      <c r="B8" s="394" t="s">
        <v>3309</v>
      </c>
      <c r="C8" s="395"/>
      <c r="D8" s="4"/>
      <c r="E8" s="4"/>
      <c r="F8" s="4"/>
      <c r="G8" s="4"/>
      <c r="H8" s="4"/>
      <c r="I8" s="4"/>
      <c r="J8" s="4"/>
      <c r="K8" s="4"/>
      <c r="L8" s="4"/>
      <c r="M8" s="4"/>
      <c r="N8" s="4"/>
      <c r="O8" s="4"/>
      <c r="P8" s="4"/>
      <c r="Q8" s="4"/>
    </row>
    <row r="9" spans="1:17" ht="59.25" hidden="1" customHeight="1" x14ac:dyDescent="0.2">
      <c r="A9" s="44" t="s">
        <v>3310</v>
      </c>
      <c r="B9" s="394" t="s">
        <v>3311</v>
      </c>
      <c r="C9" s="395"/>
      <c r="D9" s="4"/>
      <c r="E9" s="4"/>
      <c r="F9" s="4"/>
      <c r="G9" s="4"/>
      <c r="H9" s="4"/>
      <c r="I9" s="4"/>
      <c r="J9" s="4"/>
      <c r="K9" s="4"/>
      <c r="L9" s="4"/>
      <c r="M9" s="4"/>
      <c r="N9" s="4"/>
      <c r="O9" s="4"/>
      <c r="P9" s="4"/>
      <c r="Q9" s="4"/>
    </row>
    <row r="10" spans="1:17" ht="61.5" hidden="1" customHeight="1" x14ac:dyDescent="0.2">
      <c r="A10" s="44" t="s">
        <v>3310</v>
      </c>
      <c r="B10" s="394" t="s">
        <v>3312</v>
      </c>
      <c r="C10" s="395"/>
      <c r="D10" s="4"/>
      <c r="E10" s="4"/>
      <c r="F10" s="4"/>
      <c r="G10" s="4"/>
      <c r="H10" s="4"/>
      <c r="I10" s="4"/>
      <c r="J10" s="4"/>
      <c r="K10" s="4"/>
      <c r="L10" s="4"/>
      <c r="M10" s="4"/>
      <c r="N10" s="4"/>
      <c r="O10" s="4"/>
      <c r="P10" s="4"/>
      <c r="Q10" s="4"/>
    </row>
    <row r="11" spans="1:17" ht="43.5" hidden="1" customHeight="1" x14ac:dyDescent="0.2">
      <c r="A11" s="44" t="s">
        <v>3310</v>
      </c>
      <c r="B11" s="394" t="s">
        <v>3313</v>
      </c>
      <c r="C11" s="395"/>
      <c r="D11" s="4"/>
      <c r="E11" s="4"/>
      <c r="F11" s="4"/>
      <c r="G11" s="4"/>
      <c r="H11" s="4"/>
      <c r="I11" s="4"/>
      <c r="J11" s="4"/>
      <c r="K11" s="4"/>
      <c r="L11" s="4"/>
      <c r="M11" s="4"/>
      <c r="N11" s="4"/>
      <c r="O11" s="4"/>
      <c r="P11" s="4"/>
      <c r="Q11" s="4"/>
    </row>
    <row r="12" spans="1:17" ht="27.75" hidden="1" customHeight="1" x14ac:dyDescent="0.2">
      <c r="A12" s="44" t="s">
        <v>3314</v>
      </c>
      <c r="B12" s="394" t="s">
        <v>3315</v>
      </c>
      <c r="C12" s="395"/>
      <c r="D12" s="4"/>
      <c r="E12" s="4"/>
      <c r="F12" s="4"/>
      <c r="G12" s="4"/>
      <c r="H12" s="4"/>
      <c r="I12" s="4"/>
      <c r="J12" s="4"/>
      <c r="K12" s="4"/>
      <c r="L12" s="4"/>
      <c r="M12" s="4"/>
      <c r="N12" s="4"/>
      <c r="O12" s="4"/>
      <c r="P12" s="4"/>
      <c r="Q12" s="4"/>
    </row>
    <row r="13" spans="1:17" ht="27.75" hidden="1" customHeight="1" x14ac:dyDescent="0.2">
      <c r="A13" s="44" t="s">
        <v>3316</v>
      </c>
      <c r="B13" s="394" t="s">
        <v>3317</v>
      </c>
      <c r="C13" s="395"/>
      <c r="D13" s="4"/>
      <c r="E13" s="4"/>
      <c r="F13" s="4"/>
      <c r="G13" s="4"/>
      <c r="H13" s="4"/>
      <c r="I13" s="4"/>
      <c r="J13" s="4"/>
      <c r="K13" s="4"/>
      <c r="L13" s="4"/>
      <c r="M13" s="4"/>
      <c r="N13" s="4"/>
      <c r="O13" s="4"/>
      <c r="P13" s="4"/>
      <c r="Q13" s="4"/>
    </row>
    <row r="14" spans="1:17" ht="45.75" hidden="1" customHeight="1" x14ac:dyDescent="0.2">
      <c r="A14" s="44" t="s">
        <v>3318</v>
      </c>
      <c r="B14" s="394" t="s">
        <v>3319</v>
      </c>
      <c r="C14" s="395"/>
      <c r="D14" s="4"/>
      <c r="E14" s="4"/>
      <c r="F14" s="4"/>
      <c r="G14" s="4"/>
      <c r="H14" s="4"/>
      <c r="I14" s="4"/>
      <c r="J14" s="4"/>
      <c r="K14" s="4"/>
      <c r="L14" s="4"/>
      <c r="M14" s="4"/>
      <c r="N14" s="4"/>
      <c r="O14" s="4"/>
      <c r="P14" s="4"/>
      <c r="Q14" s="4"/>
    </row>
    <row r="15" spans="1:17" ht="45.75" hidden="1" customHeight="1" x14ac:dyDescent="0.2">
      <c r="A15" s="44" t="s">
        <v>3320</v>
      </c>
      <c r="B15" s="394" t="s">
        <v>3321</v>
      </c>
      <c r="C15" s="395"/>
      <c r="D15" s="4"/>
      <c r="E15" s="4"/>
      <c r="F15" s="4"/>
      <c r="G15" s="4"/>
      <c r="H15" s="4"/>
      <c r="I15" s="4"/>
      <c r="J15" s="4"/>
      <c r="K15" s="4"/>
      <c r="L15" s="4"/>
      <c r="M15" s="4"/>
      <c r="N15" s="4"/>
      <c r="O15" s="4"/>
      <c r="P15" s="4"/>
      <c r="Q15" s="4"/>
    </row>
    <row r="16" spans="1:17" ht="51" hidden="1" customHeight="1" x14ac:dyDescent="0.2">
      <c r="A16" s="44" t="s">
        <v>3322</v>
      </c>
      <c r="B16" s="394" t="s">
        <v>3323</v>
      </c>
      <c r="C16" s="395"/>
      <c r="D16" s="4"/>
      <c r="E16" s="4"/>
      <c r="F16" s="4"/>
      <c r="G16" s="4"/>
      <c r="H16" s="4"/>
      <c r="I16" s="4"/>
      <c r="J16" s="4"/>
      <c r="K16" s="4"/>
      <c r="L16" s="4"/>
      <c r="M16" s="4"/>
      <c r="N16" s="4"/>
      <c r="O16" s="4"/>
      <c r="P16" s="4"/>
      <c r="Q16" s="4"/>
    </row>
    <row r="17" spans="1:17" ht="27.75" hidden="1" customHeight="1" x14ac:dyDescent="0.2">
      <c r="A17" s="44" t="s">
        <v>3324</v>
      </c>
      <c r="B17" s="394" t="s">
        <v>3325</v>
      </c>
      <c r="C17" s="395"/>
      <c r="D17" s="4"/>
      <c r="E17" s="4"/>
      <c r="F17" s="4"/>
      <c r="G17" s="4"/>
      <c r="H17" s="4"/>
      <c r="I17" s="4"/>
      <c r="J17" s="4"/>
      <c r="K17" s="4"/>
      <c r="L17" s="4"/>
      <c r="M17" s="4"/>
      <c r="N17" s="4"/>
      <c r="O17" s="4"/>
      <c r="P17" s="4"/>
      <c r="Q17" s="4"/>
    </row>
    <row r="18" spans="1:17" ht="27.75" hidden="1" customHeight="1" x14ac:dyDescent="0.2">
      <c r="A18" s="44" t="s">
        <v>3326</v>
      </c>
      <c r="B18" s="394" t="s">
        <v>3327</v>
      </c>
      <c r="C18" s="395"/>
      <c r="D18" s="4"/>
      <c r="E18" s="4"/>
      <c r="F18" s="4"/>
      <c r="G18" s="4"/>
      <c r="H18" s="4"/>
      <c r="I18" s="4"/>
      <c r="J18" s="4"/>
      <c r="K18" s="4"/>
      <c r="L18" s="4"/>
      <c r="M18" s="4"/>
      <c r="N18" s="4"/>
      <c r="O18" s="4"/>
      <c r="P18" s="4"/>
      <c r="Q18" s="4"/>
    </row>
    <row r="19" spans="1:17" ht="45" hidden="1" customHeight="1" x14ac:dyDescent="0.2">
      <c r="A19" s="44" t="s">
        <v>3326</v>
      </c>
      <c r="B19" s="394" t="s">
        <v>3328</v>
      </c>
      <c r="C19" s="395"/>
      <c r="D19" s="4"/>
      <c r="E19" s="4"/>
      <c r="F19" s="4"/>
      <c r="G19" s="4"/>
      <c r="H19" s="4"/>
      <c r="I19" s="4"/>
      <c r="J19" s="4"/>
      <c r="K19" s="4"/>
      <c r="L19" s="4"/>
      <c r="M19" s="4"/>
      <c r="N19" s="4"/>
      <c r="O19" s="4"/>
      <c r="P19" s="4"/>
      <c r="Q19" s="4"/>
    </row>
    <row r="20" spans="1:17" ht="45" hidden="1" customHeight="1" x14ac:dyDescent="0.2">
      <c r="A20" s="44" t="s">
        <v>3329</v>
      </c>
      <c r="B20" s="394" t="s">
        <v>3330</v>
      </c>
      <c r="C20" s="395"/>
      <c r="D20" s="4"/>
      <c r="E20" s="4"/>
      <c r="F20" s="4"/>
      <c r="G20" s="4"/>
      <c r="H20" s="4"/>
      <c r="I20" s="4"/>
      <c r="J20" s="4"/>
      <c r="K20" s="4"/>
      <c r="L20" s="4"/>
      <c r="M20" s="4"/>
      <c r="N20" s="4"/>
      <c r="O20" s="4"/>
      <c r="P20" s="4"/>
      <c r="Q20" s="4"/>
    </row>
    <row r="21" spans="1:17" ht="30" hidden="1" customHeight="1" x14ac:dyDescent="0.2">
      <c r="A21" s="44" t="s">
        <v>3331</v>
      </c>
      <c r="B21" s="394" t="s">
        <v>3332</v>
      </c>
      <c r="C21" s="395"/>
      <c r="D21" s="4"/>
      <c r="E21" s="4"/>
      <c r="F21" s="4"/>
      <c r="G21" s="4"/>
      <c r="H21" s="4"/>
      <c r="I21" s="4"/>
      <c r="J21" s="4"/>
      <c r="K21" s="4"/>
      <c r="L21" s="4"/>
      <c r="M21" s="4"/>
      <c r="N21" s="4"/>
      <c r="O21" s="4"/>
      <c r="P21" s="4"/>
      <c r="Q21" s="4"/>
    </row>
    <row r="22" spans="1:17" ht="30" hidden="1" customHeight="1" x14ac:dyDescent="0.2">
      <c r="A22" s="44" t="s">
        <v>3333</v>
      </c>
      <c r="B22" s="394" t="s">
        <v>3334</v>
      </c>
      <c r="C22" s="395"/>
      <c r="D22" s="4"/>
      <c r="E22" s="4"/>
      <c r="F22" s="4"/>
      <c r="G22" s="4"/>
      <c r="H22" s="4"/>
      <c r="I22" s="4"/>
      <c r="J22" s="4"/>
      <c r="K22" s="4"/>
      <c r="L22" s="4"/>
      <c r="M22" s="4"/>
      <c r="N22" s="4"/>
      <c r="O22" s="4"/>
      <c r="P22" s="4"/>
      <c r="Q22" s="4"/>
    </row>
    <row r="23" spans="1:17" ht="30" hidden="1" customHeight="1" x14ac:dyDescent="0.2">
      <c r="A23" s="44" t="s">
        <v>3335</v>
      </c>
      <c r="B23" s="394" t="s">
        <v>3336</v>
      </c>
      <c r="C23" s="395"/>
      <c r="D23" s="4"/>
      <c r="E23" s="4"/>
      <c r="F23" s="4"/>
      <c r="G23" s="4"/>
      <c r="H23" s="4"/>
      <c r="I23" s="4"/>
      <c r="J23" s="4"/>
      <c r="K23" s="4"/>
      <c r="L23" s="4"/>
      <c r="M23" s="4"/>
      <c r="N23" s="4"/>
      <c r="O23" s="4"/>
      <c r="P23" s="4"/>
      <c r="Q23" s="4"/>
    </row>
    <row r="24" spans="1:17" ht="30" hidden="1" customHeight="1" x14ac:dyDescent="0.2">
      <c r="A24" s="44" t="s">
        <v>3337</v>
      </c>
      <c r="B24" s="394" t="s">
        <v>3338</v>
      </c>
      <c r="C24" s="395"/>
      <c r="D24" s="4"/>
      <c r="E24" s="4"/>
      <c r="F24" s="4"/>
      <c r="G24" s="4"/>
      <c r="H24" s="4"/>
      <c r="I24" s="4"/>
      <c r="J24" s="4"/>
      <c r="K24" s="4"/>
      <c r="L24" s="4"/>
      <c r="M24" s="4"/>
      <c r="N24" s="4"/>
      <c r="O24" s="4"/>
      <c r="P24" s="4"/>
      <c r="Q24" s="4"/>
    </row>
    <row r="25" spans="1:17" ht="30" hidden="1" customHeight="1" x14ac:dyDescent="0.2">
      <c r="A25" s="44" t="s">
        <v>3339</v>
      </c>
      <c r="B25" s="394" t="s">
        <v>3340</v>
      </c>
      <c r="C25" s="395"/>
      <c r="D25" s="4"/>
      <c r="E25" s="4"/>
      <c r="F25" s="4"/>
      <c r="G25" s="4"/>
      <c r="H25" s="4"/>
      <c r="I25" s="4"/>
      <c r="J25" s="4"/>
      <c r="K25" s="4"/>
      <c r="L25" s="4"/>
      <c r="M25" s="4"/>
      <c r="N25" s="4"/>
      <c r="O25" s="4"/>
      <c r="P25" s="4"/>
      <c r="Q25" s="4"/>
    </row>
    <row r="26" spans="1:17" ht="30" hidden="1" customHeight="1" x14ac:dyDescent="0.2">
      <c r="A26" s="44" t="s">
        <v>3341</v>
      </c>
      <c r="B26" s="394" t="s">
        <v>3342</v>
      </c>
      <c r="C26" s="395"/>
      <c r="D26" s="4"/>
      <c r="E26" s="4"/>
      <c r="F26" s="4"/>
      <c r="G26" s="4"/>
      <c r="H26" s="4"/>
      <c r="I26" s="4"/>
      <c r="J26" s="4"/>
      <c r="K26" s="4"/>
      <c r="L26" s="4"/>
      <c r="M26" s="4"/>
      <c r="N26" s="4"/>
      <c r="O26" s="4"/>
      <c r="P26" s="4"/>
      <c r="Q26" s="4"/>
    </row>
    <row r="27" spans="1:17" ht="70.5" hidden="1" customHeight="1" x14ac:dyDescent="0.2">
      <c r="A27" s="44" t="s">
        <v>3343</v>
      </c>
      <c r="B27" s="394" t="s">
        <v>3344</v>
      </c>
      <c r="C27" s="395"/>
      <c r="D27" s="4"/>
      <c r="E27" s="4"/>
      <c r="F27" s="4"/>
      <c r="G27" s="4"/>
      <c r="H27" s="4"/>
      <c r="I27" s="4"/>
      <c r="J27" s="4"/>
      <c r="K27" s="4"/>
      <c r="L27" s="4"/>
      <c r="M27" s="4"/>
      <c r="N27" s="4"/>
      <c r="O27" s="4"/>
      <c r="P27" s="4"/>
      <c r="Q27" s="4"/>
    </row>
    <row r="28" spans="1:17" ht="48" hidden="1" customHeight="1" x14ac:dyDescent="0.2">
      <c r="A28" s="44" t="s">
        <v>3345</v>
      </c>
      <c r="B28" s="394" t="s">
        <v>3346</v>
      </c>
      <c r="C28" s="395"/>
      <c r="D28" s="4"/>
      <c r="E28" s="4"/>
      <c r="F28" s="4"/>
      <c r="G28" s="4"/>
      <c r="H28" s="4"/>
      <c r="I28" s="4"/>
      <c r="J28" s="4"/>
      <c r="K28" s="4"/>
      <c r="L28" s="4"/>
      <c r="M28" s="4"/>
      <c r="N28" s="4"/>
      <c r="O28" s="4"/>
      <c r="P28" s="4"/>
      <c r="Q28" s="4"/>
    </row>
    <row r="29" spans="1:17" ht="100.5" hidden="1" customHeight="1" x14ac:dyDescent="0.2">
      <c r="A29" s="44" t="s">
        <v>3347</v>
      </c>
      <c r="B29" s="394" t="s">
        <v>3348</v>
      </c>
      <c r="C29" s="395"/>
      <c r="D29" s="4"/>
      <c r="E29" s="4"/>
      <c r="F29" s="4"/>
      <c r="G29" s="4"/>
      <c r="H29" s="4"/>
      <c r="I29" s="4"/>
      <c r="J29" s="4"/>
      <c r="K29" s="4"/>
      <c r="L29" s="4"/>
      <c r="M29" s="4"/>
      <c r="N29" s="4"/>
      <c r="O29" s="4"/>
      <c r="P29" s="4"/>
      <c r="Q29" s="4"/>
    </row>
    <row r="30" spans="1:17" ht="45" hidden="1" customHeight="1" x14ac:dyDescent="0.2">
      <c r="A30" s="44" t="s">
        <v>3349</v>
      </c>
      <c r="B30" s="394" t="s">
        <v>3350</v>
      </c>
      <c r="C30" s="395"/>
      <c r="D30" s="4"/>
      <c r="E30" s="4"/>
      <c r="F30" s="4"/>
      <c r="G30" s="4"/>
      <c r="H30" s="4"/>
      <c r="I30" s="4"/>
      <c r="J30" s="4"/>
      <c r="K30" s="4"/>
      <c r="L30" s="4"/>
      <c r="M30" s="4"/>
      <c r="N30" s="4"/>
      <c r="O30" s="4"/>
      <c r="P30" s="4"/>
      <c r="Q30" s="4"/>
    </row>
    <row r="31" spans="1:17" ht="45" hidden="1" customHeight="1" x14ac:dyDescent="0.2">
      <c r="A31" s="44" t="s">
        <v>3351</v>
      </c>
      <c r="B31" s="394" t="s">
        <v>3352</v>
      </c>
      <c r="C31" s="395"/>
      <c r="D31" s="4"/>
      <c r="E31" s="4"/>
      <c r="F31" s="4"/>
      <c r="G31" s="4"/>
      <c r="H31" s="4"/>
      <c r="I31" s="4"/>
      <c r="J31" s="4"/>
      <c r="K31" s="4"/>
      <c r="L31" s="4"/>
      <c r="M31" s="4"/>
      <c r="N31" s="4"/>
      <c r="O31" s="4"/>
      <c r="P31" s="4"/>
      <c r="Q31" s="4"/>
    </row>
    <row r="32" spans="1:17" ht="45" hidden="1" customHeight="1" x14ac:dyDescent="0.2">
      <c r="A32" s="44" t="s">
        <v>3353</v>
      </c>
      <c r="B32" s="394" t="s">
        <v>3354</v>
      </c>
      <c r="C32" s="395"/>
      <c r="D32" s="4"/>
      <c r="E32" s="4"/>
      <c r="F32" s="4"/>
      <c r="G32" s="4"/>
      <c r="H32" s="4"/>
      <c r="I32" s="4"/>
      <c r="J32" s="4"/>
      <c r="K32" s="4"/>
      <c r="L32" s="4"/>
      <c r="M32" s="4"/>
      <c r="N32" s="4"/>
      <c r="O32" s="4"/>
      <c r="P32" s="4"/>
      <c r="Q32" s="4"/>
    </row>
    <row r="33" spans="1:21" ht="72" hidden="1" customHeight="1" x14ac:dyDescent="0.2">
      <c r="A33" s="44" t="s">
        <v>3355</v>
      </c>
      <c r="B33" s="394" t="s">
        <v>3356</v>
      </c>
      <c r="C33" s="395"/>
      <c r="D33" s="4"/>
      <c r="E33" s="4"/>
      <c r="F33" s="4"/>
      <c r="G33" s="4"/>
      <c r="H33" s="4"/>
      <c r="I33" s="4"/>
      <c r="J33" s="4"/>
      <c r="K33" s="4"/>
      <c r="L33" s="4"/>
      <c r="M33" s="4"/>
      <c r="N33" s="4"/>
      <c r="O33" s="4"/>
      <c r="P33" s="4"/>
      <c r="Q33" s="4"/>
    </row>
    <row r="34" spans="1:21" ht="79.5" hidden="1" customHeight="1" x14ac:dyDescent="0.2">
      <c r="A34" s="44" t="s">
        <v>3357</v>
      </c>
      <c r="B34" s="394" t="s">
        <v>3358</v>
      </c>
      <c r="C34" s="395"/>
      <c r="D34" s="4"/>
      <c r="E34" s="4"/>
      <c r="F34" s="4"/>
      <c r="G34" s="4"/>
      <c r="H34" s="4"/>
      <c r="I34" s="4"/>
      <c r="J34" s="4"/>
      <c r="K34" s="4"/>
      <c r="L34" s="4"/>
      <c r="M34" s="4"/>
      <c r="N34" s="4"/>
      <c r="O34" s="4"/>
      <c r="P34" s="4"/>
      <c r="Q34" s="4"/>
    </row>
    <row r="35" spans="1:21" ht="70.5" hidden="1" customHeight="1" x14ac:dyDescent="0.2">
      <c r="A35" s="44" t="s">
        <v>3359</v>
      </c>
      <c r="B35" s="394" t="s">
        <v>3360</v>
      </c>
      <c r="C35" s="395"/>
      <c r="D35" s="4"/>
      <c r="E35" s="4"/>
      <c r="F35" s="4"/>
      <c r="G35" s="4"/>
      <c r="H35" s="4"/>
      <c r="I35" s="4"/>
      <c r="J35" s="4"/>
      <c r="K35" s="4"/>
      <c r="L35" s="4"/>
      <c r="M35" s="4"/>
      <c r="N35" s="4"/>
      <c r="O35" s="4"/>
      <c r="P35" s="4"/>
      <c r="Q35" s="4"/>
    </row>
    <row r="36" spans="1:21" ht="45.75" hidden="1" customHeight="1" x14ac:dyDescent="0.2">
      <c r="A36" s="44" t="s">
        <v>3361</v>
      </c>
      <c r="B36" s="394" t="s">
        <v>3362</v>
      </c>
      <c r="C36" s="395"/>
      <c r="D36" s="4"/>
      <c r="E36" s="4"/>
      <c r="F36" s="4"/>
      <c r="G36" s="4"/>
      <c r="H36" s="4"/>
      <c r="I36" s="4"/>
      <c r="J36" s="4"/>
      <c r="K36" s="4"/>
      <c r="L36" s="4"/>
      <c r="M36" s="4"/>
      <c r="N36" s="4"/>
      <c r="O36" s="4"/>
      <c r="P36" s="4"/>
      <c r="Q36" s="4"/>
    </row>
    <row r="37" spans="1:21" ht="54.75" hidden="1" customHeight="1" x14ac:dyDescent="0.2">
      <c r="A37" s="44" t="s">
        <v>3363</v>
      </c>
      <c r="B37" s="394" t="s">
        <v>3364</v>
      </c>
      <c r="C37" s="395"/>
      <c r="D37" s="4"/>
      <c r="E37" s="4"/>
      <c r="F37" s="4"/>
      <c r="G37" s="4"/>
      <c r="H37" s="4"/>
      <c r="I37" s="4"/>
      <c r="J37" s="4"/>
      <c r="K37" s="4"/>
      <c r="L37" s="4"/>
      <c r="M37" s="4"/>
      <c r="N37" s="4"/>
      <c r="O37" s="4"/>
      <c r="P37" s="4"/>
      <c r="Q37" s="4"/>
    </row>
    <row r="38" spans="1:21" ht="37.5" hidden="1" customHeight="1" x14ac:dyDescent="0.2">
      <c r="A38" s="44" t="s">
        <v>3365</v>
      </c>
      <c r="B38" s="394" t="s">
        <v>3366</v>
      </c>
      <c r="C38" s="395"/>
      <c r="D38" s="4"/>
      <c r="E38" s="4"/>
      <c r="F38" s="4"/>
      <c r="G38" s="4"/>
      <c r="H38" s="4"/>
      <c r="I38" s="4"/>
      <c r="J38" s="4"/>
      <c r="K38" s="4"/>
      <c r="L38" s="4"/>
      <c r="M38" s="4"/>
      <c r="N38" s="4"/>
      <c r="O38" s="4"/>
      <c r="P38" s="4"/>
      <c r="Q38" s="4"/>
    </row>
    <row r="39" spans="1:21" ht="61.5" hidden="1" customHeight="1" x14ac:dyDescent="0.2">
      <c r="A39" s="44" t="s">
        <v>3367</v>
      </c>
      <c r="B39" s="394" t="s">
        <v>3368</v>
      </c>
      <c r="C39" s="395"/>
      <c r="D39" s="4"/>
      <c r="E39" s="4"/>
      <c r="F39" s="4"/>
      <c r="G39" s="4"/>
      <c r="H39" s="4"/>
      <c r="I39" s="4"/>
      <c r="J39" s="4"/>
      <c r="K39" s="4"/>
      <c r="L39" s="4"/>
      <c r="M39" s="4"/>
      <c r="N39" s="4"/>
      <c r="O39" s="4"/>
      <c r="P39" s="4"/>
      <c r="Q39" s="4"/>
    </row>
    <row r="40" spans="1:21" ht="53.25" hidden="1" customHeight="1" x14ac:dyDescent="0.2">
      <c r="A40" s="44" t="s">
        <v>3369</v>
      </c>
      <c r="B40" s="394" t="s">
        <v>3370</v>
      </c>
      <c r="C40" s="395"/>
      <c r="D40" s="4"/>
      <c r="E40" s="4"/>
      <c r="F40" s="4"/>
      <c r="G40" s="4"/>
      <c r="H40" s="4"/>
      <c r="I40" s="4"/>
      <c r="J40" s="4"/>
      <c r="K40" s="4"/>
      <c r="L40" s="4"/>
      <c r="M40" s="4"/>
      <c r="N40" s="4"/>
      <c r="O40" s="4"/>
      <c r="P40" s="4"/>
      <c r="Q40" s="4"/>
    </row>
    <row r="41" spans="1:21" ht="73.5" hidden="1" customHeight="1" x14ac:dyDescent="0.2">
      <c r="A41" s="44" t="s">
        <v>3371</v>
      </c>
      <c r="B41" s="394" t="s">
        <v>3372</v>
      </c>
      <c r="C41" s="395"/>
      <c r="D41" s="4"/>
      <c r="E41" s="4"/>
      <c r="F41" s="4"/>
      <c r="G41" s="4"/>
      <c r="H41" s="4"/>
      <c r="I41" s="4"/>
      <c r="J41" s="4"/>
      <c r="K41" s="4"/>
      <c r="L41" s="4"/>
      <c r="M41" s="4"/>
      <c r="N41" s="4"/>
      <c r="O41" s="4"/>
      <c r="P41" s="4"/>
      <c r="Q41" s="4"/>
    </row>
    <row r="42" spans="1:21" ht="57.75" hidden="1" customHeight="1" x14ac:dyDescent="0.2">
      <c r="A42" s="44" t="s">
        <v>3373</v>
      </c>
      <c r="B42" s="394" t="s">
        <v>3374</v>
      </c>
      <c r="C42" s="395"/>
      <c r="D42" s="4"/>
      <c r="E42" s="4"/>
      <c r="F42" s="4"/>
      <c r="G42" s="4"/>
      <c r="H42" s="4"/>
      <c r="I42" s="4"/>
      <c r="J42" s="4"/>
      <c r="K42" s="4"/>
      <c r="L42" s="4"/>
      <c r="M42" s="4"/>
      <c r="N42" s="4"/>
      <c r="O42" s="4"/>
      <c r="P42" s="4"/>
      <c r="Q42" s="4"/>
    </row>
    <row r="43" spans="1:21" ht="84" hidden="1" customHeight="1" x14ac:dyDescent="0.2">
      <c r="A43" s="44" t="s">
        <v>3375</v>
      </c>
      <c r="B43" s="394" t="s">
        <v>3376</v>
      </c>
      <c r="C43" s="395"/>
      <c r="D43" s="4"/>
      <c r="E43" s="4"/>
      <c r="F43" s="4"/>
      <c r="G43" s="4"/>
      <c r="H43" s="4"/>
      <c r="I43" s="4"/>
      <c r="J43" s="4"/>
      <c r="K43" s="4"/>
      <c r="L43" s="4"/>
      <c r="M43" s="4"/>
      <c r="N43" s="4"/>
      <c r="O43" s="4"/>
      <c r="P43" s="4"/>
      <c r="Q43" s="4"/>
    </row>
    <row r="44" spans="1:21" ht="48" hidden="1" customHeight="1" x14ac:dyDescent="0.2">
      <c r="A44" s="44" t="s">
        <v>3377</v>
      </c>
      <c r="B44" s="394" t="s">
        <v>3378</v>
      </c>
      <c r="C44" s="395"/>
      <c r="D44" s="4"/>
      <c r="E44" s="4"/>
      <c r="F44" s="4"/>
      <c r="G44" s="4"/>
      <c r="H44" s="4"/>
      <c r="I44" s="4"/>
      <c r="J44" s="4"/>
      <c r="K44" s="4"/>
      <c r="L44" s="4"/>
      <c r="M44" s="4"/>
      <c r="N44" s="4"/>
      <c r="O44" s="4"/>
      <c r="P44" s="4"/>
      <c r="Q44" s="4"/>
    </row>
    <row r="45" spans="1:21" ht="57" hidden="1" customHeight="1" x14ac:dyDescent="0.2">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6" t="s">
        <v>3382</v>
      </c>
      <c r="C46" s="395"/>
      <c r="D46" s="42"/>
      <c r="E46" s="4"/>
      <c r="F46" s="4"/>
      <c r="G46" s="4"/>
      <c r="H46" s="4"/>
      <c r="I46" s="4"/>
      <c r="J46" s="4"/>
      <c r="K46" s="4"/>
      <c r="L46" s="4"/>
      <c r="M46" s="4"/>
      <c r="N46" s="4"/>
      <c r="O46" s="4"/>
      <c r="P46" s="4"/>
      <c r="Q46" s="4"/>
    </row>
    <row r="47" spans="1:21" ht="66" hidden="1" customHeight="1" x14ac:dyDescent="0.2">
      <c r="A47" s="50" t="s">
        <v>3383</v>
      </c>
      <c r="B47" s="397" t="s">
        <v>3384</v>
      </c>
      <c r="C47" s="397"/>
      <c r="D47" s="4"/>
      <c r="E47" s="4"/>
      <c r="F47" s="4"/>
      <c r="G47" s="4"/>
      <c r="H47" s="4"/>
      <c r="I47" s="4"/>
      <c r="J47" s="4"/>
      <c r="K47" s="4"/>
      <c r="L47" s="4"/>
      <c r="M47" s="4"/>
      <c r="N47" s="4"/>
      <c r="O47" s="4"/>
      <c r="P47" s="4"/>
      <c r="Q47" s="4"/>
    </row>
    <row r="48" spans="1:21" ht="123.75" customHeight="1" x14ac:dyDescent="0.2">
      <c r="A48" s="285" t="s">
        <v>3385</v>
      </c>
      <c r="B48" s="393" t="s">
        <v>3386</v>
      </c>
      <c r="C48" s="392"/>
      <c r="D48" s="4"/>
      <c r="E48" s="4"/>
      <c r="F48" s="4"/>
      <c r="G48" s="4"/>
      <c r="H48" s="4"/>
      <c r="I48" s="4"/>
      <c r="J48" s="4"/>
      <c r="K48" s="4"/>
      <c r="L48" s="4"/>
      <c r="M48" s="4"/>
      <c r="N48" s="4"/>
      <c r="O48" s="4"/>
      <c r="P48" s="4"/>
      <c r="Q48" s="4"/>
    </row>
    <row r="49" spans="1:17" s="279" customFormat="1" ht="34.5" customHeight="1" x14ac:dyDescent="0.2">
      <c r="A49" s="285" t="s">
        <v>3387</v>
      </c>
      <c r="B49" s="391" t="s">
        <v>3388</v>
      </c>
      <c r="C49" s="392"/>
      <c r="D49" s="4"/>
      <c r="E49" s="4"/>
      <c r="F49" s="4"/>
      <c r="G49" s="4"/>
      <c r="H49" s="4"/>
      <c r="I49" s="4"/>
      <c r="J49" s="4"/>
      <c r="K49" s="4"/>
      <c r="L49" s="4"/>
      <c r="M49" s="4"/>
      <c r="N49" s="4"/>
      <c r="O49" s="4"/>
      <c r="P49" s="4"/>
      <c r="Q49" s="4"/>
    </row>
    <row r="50" spans="1:17" s="286" customFormat="1" ht="34.5" customHeight="1" x14ac:dyDescent="0.2">
      <c r="A50" s="285" t="s">
        <v>3389</v>
      </c>
      <c r="B50" s="391" t="s">
        <v>3390</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cp:lastModifiedBy>
  <cp:lastPrinted>2022-07-11T09:46:48Z</cp:lastPrinted>
  <dcterms:created xsi:type="dcterms:W3CDTF">2022-04-01T05:14:30Z</dcterms:created>
  <dcterms:modified xsi:type="dcterms:W3CDTF">2022-07-11T09:47:04Z</dcterms:modified>
</cp:coreProperties>
</file>